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1"/>
  </bookViews>
  <sheets>
    <sheet name="Завтрак 2020 3 кв. Мин." sheetId="1" r:id="rId1"/>
    <sheet name="Обед 2020 3 кв." sheetId="2" r:id="rId2"/>
  </sheets>
  <definedNames>
    <definedName name="SHARED_FORMULA_3_64_3_64_1">"([.D23]+[.D31]+[.D39]+[.D47]+[.D56]+[.D64])/6"</definedName>
    <definedName name="SHARED_FORMULA_4_106_4_106_1">"[.E102]+[.E103]+[.E104]+[.E105]+[.E106]"</definedName>
    <definedName name="SHARED_FORMULA_4_115_4_115_1">"[.E110]+[.E111]+[.E112]+[.E113]+[.E114]"</definedName>
    <definedName name="SHARED_FORMULA_4_117_4_117_1">"([.E65]+[.E117])/2"</definedName>
    <definedName name="SHARED_FORMULA_4_30_4_30_1">"[.E26]+[.E27]+[.E28]+[.E29]+[.E30]"</definedName>
    <definedName name="SHARED_FORMULA_4_46_4_46_1">"[.E42]+[.E43]+[.E44]+[.E45]+[.E46]"</definedName>
    <definedName name="SHARED_FORMULA_4_73_4_73_1">"[.E69]+[.E70]+[.E71]+[.E72]+[.E73]"</definedName>
    <definedName name="SHARED_FORMULA_4_82_4_82_1">"[.E77]+[.E78]+[.E79]+[.E80]+[.E81]+[.E82]"</definedName>
    <definedName name="SHARED_FORMULA_5_116_5_116_1">"([.F74]+[.F83]+[.F91]+[.F99]+[.F107]+[.F116])/6"</definedName>
    <definedName name="_xlnm.Print_Area" localSheetId="0">'Завтрак 2020 3 кв. Мин.'!$A$2:$P$113</definedName>
  </definedNames>
  <calcPr fullCalcOnLoad="1"/>
</workbook>
</file>

<file path=xl/sharedStrings.xml><?xml version="1.0" encoding="utf-8"?>
<sst xmlns="http://schemas.openxmlformats.org/spreadsheetml/2006/main" count="437" uniqueCount="214">
  <si>
    <t xml:space="preserve">      Утверждаю:</t>
  </si>
  <si>
    <t>СОГЛАСОВАНО:</t>
  </si>
  <si>
    <t>Начальник  ТО Управления</t>
  </si>
  <si>
    <t>Федеральной службы по надзору</t>
  </si>
  <si>
    <t>в сфере защиты прав потребителей</t>
  </si>
  <si>
    <t>и благополучия человека</t>
  </si>
  <si>
    <t>по Ставропольскому краю в г.Пятигорске</t>
  </si>
  <si>
    <t>_________ А.В.Красько</t>
  </si>
  <si>
    <t>Перспективное десятидневное  меню горячего питания ( завтрак ) для учащихся общеобразовательных учреждений</t>
  </si>
  <si>
    <t>Возраст 7-11лет</t>
  </si>
  <si>
    <t>№ рецептуры</t>
  </si>
  <si>
    <t>Наименование блюда</t>
  </si>
  <si>
    <t>Выход,г</t>
  </si>
  <si>
    <t>Цена,</t>
  </si>
  <si>
    <t>Пищевые в-ва,г</t>
  </si>
  <si>
    <t>Энерг. Ценность,ккал</t>
  </si>
  <si>
    <t>Витамины, мг</t>
  </si>
  <si>
    <t>Минеральные вещества,мг</t>
  </si>
  <si>
    <t>Б</t>
  </si>
  <si>
    <t>Ж</t>
  </si>
  <si>
    <t>У</t>
  </si>
  <si>
    <t>К</t>
  </si>
  <si>
    <t>В1</t>
  </si>
  <si>
    <t>С</t>
  </si>
  <si>
    <t>А</t>
  </si>
  <si>
    <t>Е</t>
  </si>
  <si>
    <t>Ca</t>
  </si>
  <si>
    <t>P</t>
  </si>
  <si>
    <t>Mg</t>
  </si>
  <si>
    <t>Fe</t>
  </si>
  <si>
    <t>1 неделя</t>
  </si>
  <si>
    <t xml:space="preserve">                                                                                                                                              ЗАВТРАК   1 ДЕНЬ</t>
  </si>
  <si>
    <t>Чай с сахаром</t>
  </si>
  <si>
    <t>200/15</t>
  </si>
  <si>
    <t>к/к</t>
  </si>
  <si>
    <t>Хлеб пшеничный</t>
  </si>
  <si>
    <t>Итого завтрак:</t>
  </si>
  <si>
    <t>Сыр Российский</t>
  </si>
  <si>
    <t>№379,сбор. 2005 под.ред Могильного</t>
  </si>
  <si>
    <t>Какао  с молоком</t>
  </si>
  <si>
    <t xml:space="preserve">                                                                                                                                                 ЗАВТРАК  3 ДЕНЬ</t>
  </si>
  <si>
    <t xml:space="preserve">                                                                                                                                                ЗАВТРАК  4 ДЕНЬ</t>
  </si>
  <si>
    <t xml:space="preserve">                                                                                                                                                ЗАВТРАК 5 ДЕНЬ</t>
  </si>
  <si>
    <t>80/50</t>
  </si>
  <si>
    <t>Всего завтраки: 1 неделя:(средняя)</t>
  </si>
  <si>
    <t>II неделя</t>
  </si>
  <si>
    <t xml:space="preserve">                                                                                                                                               ЗАВТРАК   6 ДЕНЬ</t>
  </si>
  <si>
    <t>Горошек зеленый консервированный</t>
  </si>
  <si>
    <t xml:space="preserve">                                                                                                                                               ЗАВТРАК   7 ДЕНЬ</t>
  </si>
  <si>
    <t xml:space="preserve">                                                                                                                                                 ЗАВТРАК  8 ДЕНЬ</t>
  </si>
  <si>
    <t>Чай с сахаром с лимоном</t>
  </si>
  <si>
    <t>200/15/7</t>
  </si>
  <si>
    <t xml:space="preserve">                                                                                                                                                 ЗАВТРАК  9 ДЕНЬ</t>
  </si>
  <si>
    <t xml:space="preserve">                                                                                                                                             ЗАВТРАК   10 ДЕНЬ</t>
  </si>
  <si>
    <t>Всего завтраки: 2 неделя:(средняя)</t>
  </si>
  <si>
    <t>Всего за 10дней:</t>
  </si>
  <si>
    <t>Средняя за 10 дней:</t>
  </si>
  <si>
    <t>полуфабрикатов и готовых блюд даны с учетом потерь при их изготовлении,охлаждении и порционировании. В рецептурах  супов,</t>
  </si>
  <si>
    <t>соусов, сладких блюд, напитков указана норма жидкости с учетом потерь на выкипание.</t>
  </si>
  <si>
    <t xml:space="preserve"> </t>
  </si>
  <si>
    <t>Борщ с фасолью и картофелем со сметаной</t>
  </si>
  <si>
    <t>250/5</t>
  </si>
  <si>
    <t>Итого обед:</t>
  </si>
  <si>
    <r>
      <t>Обед 2</t>
    </r>
    <r>
      <rPr>
        <b/>
        <sz val="11"/>
        <color indexed="8"/>
        <rFont val="Times New Roman"/>
        <family val="1"/>
      </rPr>
      <t xml:space="preserve"> День</t>
    </r>
  </si>
  <si>
    <t>Биточки из говядины</t>
  </si>
  <si>
    <t>Компот из яблок свежих</t>
  </si>
  <si>
    <t>Обед 3 День</t>
  </si>
  <si>
    <t>Обед  4 День</t>
  </si>
  <si>
    <t>Суп картофельный с клёцками</t>
  </si>
  <si>
    <t>Плов из птицы</t>
  </si>
  <si>
    <t>Напиток из плодов шиповника</t>
  </si>
  <si>
    <t>Обед  5 День</t>
  </si>
  <si>
    <t>Тефтели из говядины с соусом сметанным с томатом</t>
  </si>
  <si>
    <t>Обед  6 День</t>
  </si>
  <si>
    <t>Всего обед 1 неделя:(средняя)</t>
  </si>
  <si>
    <t>Компот из сухофруктов</t>
  </si>
  <si>
    <t>Обед 9 день</t>
  </si>
  <si>
    <t>Обед 10 День</t>
  </si>
  <si>
    <t>Борщ с капустой  и картофелем со сметаной</t>
  </si>
  <si>
    <t>№321сб.2005г.под ред.Могильного</t>
  </si>
  <si>
    <t>Всего обед 2 неделя:(средняя)</t>
  </si>
  <si>
    <t>.  Нормы выхода:</t>
  </si>
  <si>
    <t>150/5</t>
  </si>
  <si>
    <t>200/5</t>
  </si>
  <si>
    <t>Минераловодского городского округа  на 2020-2021 учебный год</t>
  </si>
  <si>
    <t xml:space="preserve">Омлет натуральный  </t>
  </si>
  <si>
    <t>№174,сбор.2005г. под ред. Могильного</t>
  </si>
  <si>
    <t>Стоимость рационов горячих завтраком 59,96 рублей (с учётом 0% наценки на готовое блюдо и 0% наценку на покупные товары)</t>
  </si>
  <si>
    <t>рецептур блюд для предприятий общественного питания  (2005г., 1997г.,2004г., 2011г., 2012 г.)., с учетом физиологических</t>
  </si>
  <si>
    <t>норм питания для детей разного возраста. Стоимость рационов питания  горячие завтраки —59,96 руб.</t>
  </si>
  <si>
    <t xml:space="preserve">Начальник отдела организации питания                    </t>
  </si>
  <si>
    <t>Кузнецова Ю.С.</t>
  </si>
  <si>
    <t>№14,сбор.2005г. под ред. Могильного</t>
  </si>
  <si>
    <t>№15,сбор.2005г. под ред. Могильного</t>
  </si>
  <si>
    <t>№210,сбор.2005г. под ред. Могильного</t>
  </si>
  <si>
    <t>№10,сбор.2012г. под ред. Могильного</t>
  </si>
  <si>
    <t>Бананы свежие</t>
  </si>
  <si>
    <t>№223,сбор.2005г.под ред. Могильного</t>
  </si>
  <si>
    <t>200/20</t>
  </si>
  <si>
    <t>№376,сбор.2005г. под ред Могильного</t>
  </si>
  <si>
    <t>№291,сбор.2005г. под ред. Могильного</t>
  </si>
  <si>
    <t>№383,сбор.2005г.под ред. Могильного</t>
  </si>
  <si>
    <t>Какао с молоком сгущенным</t>
  </si>
  <si>
    <t>Яблоки свежие</t>
  </si>
  <si>
    <t xml:space="preserve">№203,сбор.2005г.под ред. Могильного </t>
  </si>
  <si>
    <t>Сырники из творога со сгущенным молоком</t>
  </si>
  <si>
    <t>Печенье в ассортименте</t>
  </si>
  <si>
    <t>№268,сбор.2005г. под ред. Могильного</t>
  </si>
  <si>
    <t>80/5</t>
  </si>
  <si>
    <t>№171,сбор.2005г. под ред. Могильного</t>
  </si>
  <si>
    <t xml:space="preserve"> перспективное 10-дневное  меню для муниципальных общеобразовательных  учреждений составлено на основании действующих сборников</t>
  </si>
  <si>
    <t xml:space="preserve"> Нормы выхода</t>
  </si>
  <si>
    <t>№294,сбор.2012г. под ред. Могильного</t>
  </si>
  <si>
    <t>Котлеты рубленые из птицы</t>
  </si>
  <si>
    <t>№237,сбор.2005г. под ред. Могильного</t>
  </si>
  <si>
    <t>Зразы рыбные с яйцом</t>
  </si>
  <si>
    <t>Булочка "Рябинушка" йодированная</t>
  </si>
  <si>
    <t>Вафли в ассортименте</t>
  </si>
  <si>
    <t>Стоимость рационов горячих обедов 59,96 рублей (с учетом 0% наценки на готовое блюдо  и  0% наценки на покупные товары)</t>
  </si>
  <si>
    <t xml:space="preserve"> Перспективное 10-дневное  меню для муниципальных общеобразовательных  учреждений составлено на основе действующих сборников</t>
  </si>
  <si>
    <t>рецептур блюд для предприятий общественного питания  (2005г., 1997г.,2004г., 2011 г., 2012 г.)., с учетом физиологических</t>
  </si>
  <si>
    <t>норм питания для детей разного возраста. Стоимость рационов питания горячих обедов —59,96 руб.</t>
  </si>
  <si>
    <t>№87,сбор.2012г. под ред. Могильного</t>
  </si>
  <si>
    <t>Суп с рыбными консервами</t>
  </si>
  <si>
    <t>№298,сбор.2012г. под ред. Могильного</t>
  </si>
  <si>
    <t>Голубцы ленивые</t>
  </si>
  <si>
    <t>80/15</t>
  </si>
  <si>
    <t>№103,сбор.2005г. под ред Могильного</t>
  </si>
  <si>
    <t>Суп картофельный с лапшой домашней</t>
  </si>
  <si>
    <t>№137,сбор.2012г. под ред. Могильного</t>
  </si>
  <si>
    <t>Рагу овощное</t>
  </si>
  <si>
    <t>Котлеты из говядины</t>
  </si>
  <si>
    <t>Суп картофельный с бобовыми</t>
  </si>
  <si>
    <t>№389сбор.2005г.под ред.Могильного</t>
  </si>
  <si>
    <r>
      <rPr>
        <b/>
        <sz val="10"/>
        <color indexed="8"/>
        <rFont val="Arial1"/>
        <family val="2"/>
      </rPr>
      <t>Обед 1 День</t>
    </r>
  </si>
  <si>
    <t>Свекла, тушеная в соусе</t>
  </si>
  <si>
    <t>Обед 8 День</t>
  </si>
  <si>
    <t>№436,сбор.2005г, под ред. Могильного.</t>
  </si>
  <si>
    <t>№82,сбор.2012г, под ред. Могильного</t>
  </si>
  <si>
    <t>Суп картофельный с макаронными изделиями</t>
  </si>
  <si>
    <t>№108;109 сбор. 2005г. под ред. Могильного</t>
  </si>
  <si>
    <t xml:space="preserve">№279 сбор.2005г.под ред.Могильного  </t>
  </si>
  <si>
    <t>Капуста тушеная</t>
  </si>
  <si>
    <t xml:space="preserve">Щи из свежей капусты с картофелем </t>
  </si>
  <si>
    <t>Котлеты рыбные</t>
  </si>
  <si>
    <t>№ 151,сбор. 2012г.под ред.Могильного</t>
  </si>
  <si>
    <t>№234,сбор. 2005г.под ред. Могильного</t>
  </si>
  <si>
    <t>№ 88,сбор. 2005г.под ред. Могильного</t>
  </si>
  <si>
    <t>Картофель, запеченный в сметанном соусе</t>
  </si>
  <si>
    <t>Всего за 10 дней:</t>
  </si>
  <si>
    <t>Начальник управления образования</t>
  </si>
  <si>
    <t>администрации Минераловодского</t>
  </si>
  <si>
    <t>городского округа</t>
  </si>
  <si>
    <t>Л.А. Безруких</t>
  </si>
  <si>
    <t xml:space="preserve">Директор                               </t>
  </si>
  <si>
    <t>№</t>
  </si>
  <si>
    <t>Минераловодского городского округа  на  2020-2021 учебный год</t>
  </si>
  <si>
    <t>Возраст 7-11 лет</t>
  </si>
  <si>
    <t xml:space="preserve">Директор </t>
  </si>
  <si>
    <t>Котлеты рубленые, запеченные с молочным соусом</t>
  </si>
  <si>
    <t xml:space="preserve">№ 84,сбор.2005г,под ред. Могильного </t>
  </si>
  <si>
    <t xml:space="preserve">№282,сбор.2012г,под ред. Могильного </t>
  </si>
  <si>
    <t>№ 349, сбор.2005г. Могильного</t>
  </si>
  <si>
    <t xml:space="preserve">№ 102,сбор.2005г,под ред. Могильного </t>
  </si>
  <si>
    <t xml:space="preserve">№ 239,сбор.2005г,под ред. Могильного </t>
  </si>
  <si>
    <t xml:space="preserve">№96,сбор. 2005г.под ред.Могильного </t>
  </si>
  <si>
    <t xml:space="preserve">№281,сбор. 2012г.под ред.Могильного </t>
  </si>
  <si>
    <t xml:space="preserve">№140,сбор. 2005г.под ред.Могильного </t>
  </si>
  <si>
    <t>№ 82,сбор. 2005г.под ред. Могильного</t>
  </si>
  <si>
    <t>Перспективное  десятидневное меню горячего питания ( обеды ) для учащихся общеобразовательных учреждений</t>
  </si>
  <si>
    <t>№392,сбор.2012г. под ред. Могильного</t>
  </si>
  <si>
    <t>№181,сбор.2005г. под ред. Могильного</t>
  </si>
  <si>
    <t>№368,сбор. 2012 под.ред Могильного</t>
  </si>
  <si>
    <t>Тефтели рыбные с соусом</t>
  </si>
  <si>
    <t xml:space="preserve">№305,сбор.2005г.под ред. Могильного </t>
  </si>
  <si>
    <t>Рис припущенный</t>
  </si>
  <si>
    <t>Овощи натуральные соленые (огурец)</t>
  </si>
  <si>
    <t>№70,сбор.2005г.под ред. Могильного</t>
  </si>
  <si>
    <t xml:space="preserve">Рассольник ленинградский </t>
  </si>
  <si>
    <t>Цена, руб.</t>
  </si>
  <si>
    <t>3-4 кв.</t>
  </si>
  <si>
    <t xml:space="preserve">  Сезон : Осень-зима</t>
  </si>
  <si>
    <t xml:space="preserve">№231,сбор.2012г.под ред. Могильного </t>
  </si>
  <si>
    <t>№368,сбор. 2012 г. под.ред Могильного</t>
  </si>
  <si>
    <t>№392,сбор.2012 г. под ред. Могильного</t>
  </si>
  <si>
    <t>№70,сбор.2005 г.под ред. Могильного</t>
  </si>
  <si>
    <t>№310,сбор.2005 г. под ред. Могильного</t>
  </si>
  <si>
    <t>№240,сбор.2012г. под ред. Могильного</t>
  </si>
  <si>
    <t xml:space="preserve">  Сезон:  Осень-зима</t>
  </si>
  <si>
    <t xml:space="preserve">                                                                                                                                                ЗАВТРАК  2 ДЕНЬ</t>
  </si>
  <si>
    <r>
      <rPr>
        <sz val="12"/>
        <color indexed="8"/>
        <rFont val="Arial1"/>
        <family val="2"/>
      </rPr>
      <t>*</t>
    </r>
    <r>
      <rPr>
        <b/>
        <sz val="12"/>
        <color indexed="8"/>
        <rFont val="Times New Roman"/>
        <family val="1"/>
      </rPr>
      <t>При наличии средств в рацион питания могут быть включены дополнительные продукты (овощи и фрукты свежие, сыр, дополнительно хлеб и т.п.</t>
    </r>
  </si>
  <si>
    <t xml:space="preserve">                                                                              продукты, обогащённые витаминами и микронутриентами).</t>
  </si>
  <si>
    <t xml:space="preserve">   «__» августа  2020 г</t>
  </si>
  <si>
    <t xml:space="preserve">  "__" августа 2020 г</t>
  </si>
  <si>
    <t xml:space="preserve">   «__» августа 2020 г</t>
  </si>
  <si>
    <t>Хлеб ржано-пшеничный</t>
  </si>
  <si>
    <t>Биточки рыбные</t>
  </si>
  <si>
    <t>Масло сливочное крестьянское м.д.ж. 72,5%</t>
  </si>
  <si>
    <t>106/5</t>
  </si>
  <si>
    <t>Макароны отварные с маслом</t>
  </si>
  <si>
    <t xml:space="preserve">Обед 7 День </t>
  </si>
  <si>
    <t>Каша гречневая рассыпчатая с маслом</t>
  </si>
  <si>
    <t>Каша жидкая  молочная манная с маслом</t>
  </si>
  <si>
    <t>Каша вязкая молочная  из риса с маслом</t>
  </si>
  <si>
    <t xml:space="preserve">№ 104,сбор.2005г,под ред. Могильного </t>
  </si>
  <si>
    <t>Суп картофельный с мясными фрикадельками</t>
  </si>
  <si>
    <t>250/30</t>
  </si>
  <si>
    <t>Картофель отварной с маслом</t>
  </si>
  <si>
    <t>80/240</t>
  </si>
  <si>
    <t>Запеканка из творога со молоком сгущенным</t>
  </si>
  <si>
    <t>150/20</t>
  </si>
  <si>
    <t>Пудинг из творога с яблоками с молоком сгущенным</t>
  </si>
  <si>
    <r>
      <t>*</t>
    </r>
    <r>
      <rPr>
        <b/>
        <sz val="9"/>
        <color indexed="8"/>
        <rFont val="Times New Roman"/>
        <family val="1"/>
      </rPr>
      <t>При наличии средств в рацион питания могут быть включены дополнительные продукты (овощи и фрукты свежие, сыр, дополнительно хлеб и т.п. продукты, обогащённые витаминами и микронутриентами).</t>
    </r>
  </si>
  <si>
    <t>№342, сбор.2005 г. под ред. Могильного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</si>
</sst>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0.0"/>
    <numFmt numFmtId="174" formatCode="dd&quot;.&quot;mmm"/>
    <numFmt numFmtId="175" formatCode="0.0"/>
    <numFmt numFmtId="176" formatCode="#,##0.00&quot; &quot;;#,##0.00&quot; &quot;;&quot;-&quot;#&quot; &quot;;@&quot; &quot;"/>
    <numFmt numFmtId="177" formatCode="#\ ??/??"/>
    <numFmt numFmtId="178" formatCode="#,##0.0"/>
    <numFmt numFmtId="179" formatCode="00.0"/>
    <numFmt numFmtId="180" formatCode="0.00;[Red]0.00"/>
    <numFmt numFmtId="181" formatCode="#,##0.000"/>
    <numFmt numFmtId="182" formatCode="#,##0.00&quot; &quot;[$руб.-419];[Red]&quot;-&quot;#,##0.00&quot; &quot;[$руб.-419]"/>
  </numFmts>
  <fonts count="99">
    <font>
      <sz val="11"/>
      <color theme="1"/>
      <name val="Arial1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1"/>
      <family val="2"/>
    </font>
    <font>
      <b/>
      <sz val="12"/>
      <color indexed="8"/>
      <name val="Times New Roman"/>
      <family val="1"/>
    </font>
    <font>
      <sz val="12"/>
      <color indexed="8"/>
      <name val="Arial1"/>
      <family val="2"/>
    </font>
    <font>
      <sz val="12"/>
      <color indexed="8"/>
      <name val="Times New Roman"/>
      <family val="1"/>
    </font>
    <font>
      <sz val="11"/>
      <color indexed="8"/>
      <name val="Arial1"/>
      <family val="2"/>
    </font>
    <font>
      <sz val="11"/>
      <color indexed="9"/>
      <name val="Calibri"/>
      <family val="2"/>
    </font>
    <font>
      <sz val="10"/>
      <color indexed="8"/>
      <name val="Arial1"/>
      <family val="2"/>
    </font>
    <font>
      <b/>
      <i/>
      <sz val="16"/>
      <color indexed="8"/>
      <name val="Arial1"/>
      <family val="2"/>
    </font>
    <font>
      <b/>
      <i/>
      <u val="single"/>
      <sz val="11"/>
      <color indexed="8"/>
      <name val="Arial1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Arial1"/>
      <family val="0"/>
    </font>
    <font>
      <sz val="10.5"/>
      <color indexed="8"/>
      <name val="Times New Roman"/>
      <family val="1"/>
    </font>
    <font>
      <b/>
      <i/>
      <u val="single"/>
      <sz val="10.5"/>
      <color indexed="8"/>
      <name val="Times New Roman"/>
      <family val="1"/>
    </font>
    <font>
      <sz val="16"/>
      <color indexed="8"/>
      <name val="Arial1"/>
      <family val="2"/>
    </font>
    <font>
      <sz val="15"/>
      <color indexed="8"/>
      <name val="Arial1"/>
      <family val="2"/>
    </font>
    <font>
      <sz val="10"/>
      <color indexed="8"/>
      <name val="Times New Roman"/>
      <family val="1"/>
    </font>
    <font>
      <b/>
      <sz val="10.5"/>
      <color indexed="8"/>
      <name val="Arial1"/>
      <family val="0"/>
    </font>
    <font>
      <sz val="9"/>
      <color indexed="8"/>
      <name val="Arial1"/>
      <family val="2"/>
    </font>
    <font>
      <b/>
      <sz val="12"/>
      <color indexed="8"/>
      <name val="Arial1"/>
      <family val="0"/>
    </font>
    <font>
      <b/>
      <i/>
      <sz val="12"/>
      <color indexed="8"/>
      <name val="Times New Roman"/>
      <family val="1"/>
    </font>
    <font>
      <b/>
      <sz val="9"/>
      <color indexed="8"/>
      <name val="Arial1"/>
      <family val="0"/>
    </font>
    <font>
      <sz val="8"/>
      <color indexed="8"/>
      <name val="Arial1"/>
      <family val="2"/>
    </font>
    <font>
      <b/>
      <i/>
      <sz val="8"/>
      <color indexed="8"/>
      <name val="Arial1"/>
      <family val="2"/>
    </font>
    <font>
      <b/>
      <i/>
      <u val="single"/>
      <sz val="11"/>
      <color indexed="8"/>
      <name val="Times New Roman"/>
      <family val="1"/>
    </font>
    <font>
      <b/>
      <sz val="11"/>
      <color indexed="8"/>
      <name val="Arial1"/>
      <family val="0"/>
    </font>
    <font>
      <b/>
      <i/>
      <sz val="11"/>
      <color indexed="8"/>
      <name val="Times New Roman"/>
      <family val="1"/>
    </font>
    <font>
      <b/>
      <i/>
      <sz val="10"/>
      <color indexed="8"/>
      <name val="Arial1"/>
      <family val="2"/>
    </font>
    <font>
      <b/>
      <sz val="10"/>
      <color indexed="8"/>
      <name val="Times New Roman"/>
      <family val="1"/>
    </font>
    <font>
      <i/>
      <sz val="10.5"/>
      <color indexed="8"/>
      <name val="Arial1"/>
      <family val="0"/>
    </font>
    <font>
      <b/>
      <i/>
      <sz val="9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2"/>
    </font>
    <font>
      <b/>
      <i/>
      <sz val="16"/>
      <color theme="1"/>
      <name val="Arial1"/>
      <family val="2"/>
    </font>
    <font>
      <b/>
      <i/>
      <u val="single"/>
      <sz val="11"/>
      <color theme="1"/>
      <name val="Arial1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Arial1"/>
      <family val="0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0.5"/>
      <color theme="1"/>
      <name val="Times New Roman"/>
      <family val="1"/>
    </font>
    <font>
      <sz val="16"/>
      <color theme="1"/>
      <name val="Arial1"/>
      <family val="2"/>
    </font>
    <font>
      <sz val="15"/>
      <color theme="1"/>
      <name val="Arial1"/>
      <family val="2"/>
    </font>
    <font>
      <sz val="10"/>
      <color theme="1"/>
      <name val="Times New Roman"/>
      <family val="1"/>
    </font>
    <font>
      <b/>
      <sz val="10.5"/>
      <color theme="1"/>
      <name val="Arial1"/>
      <family val="0"/>
    </font>
    <font>
      <sz val="12"/>
      <color theme="1"/>
      <name val="Arial1"/>
      <family val="2"/>
    </font>
    <font>
      <sz val="9"/>
      <color theme="1"/>
      <name val="Arial1"/>
      <family val="2"/>
    </font>
    <font>
      <b/>
      <sz val="12"/>
      <color theme="1"/>
      <name val="Arial1"/>
      <family val="0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Arial1"/>
      <family val="0"/>
    </font>
    <font>
      <sz val="8"/>
      <color theme="1"/>
      <name val="Arial1"/>
      <family val="2"/>
    </font>
    <font>
      <b/>
      <i/>
      <sz val="8"/>
      <color theme="1"/>
      <name val="Arial1"/>
      <family val="2"/>
    </font>
    <font>
      <b/>
      <i/>
      <u val="single"/>
      <sz val="11"/>
      <color theme="1"/>
      <name val="Times New Roman"/>
      <family val="1"/>
    </font>
    <font>
      <b/>
      <sz val="10"/>
      <color theme="1"/>
      <name val="Arial1"/>
      <family val="0"/>
    </font>
    <font>
      <b/>
      <sz val="11"/>
      <color theme="1"/>
      <name val="Arial1"/>
      <family val="0"/>
    </font>
    <font>
      <b/>
      <i/>
      <sz val="11"/>
      <color theme="1"/>
      <name val="Times New Roman"/>
      <family val="1"/>
    </font>
    <font>
      <b/>
      <i/>
      <sz val="10"/>
      <color theme="1"/>
      <name val="Arial1"/>
      <family val="2"/>
    </font>
    <font>
      <b/>
      <sz val="10"/>
      <color theme="1"/>
      <name val="Times New Roman"/>
      <family val="1"/>
    </font>
    <font>
      <i/>
      <sz val="10.5"/>
      <color theme="1"/>
      <name val="Arial1"/>
      <family val="0"/>
    </font>
    <font>
      <b/>
      <i/>
      <sz val="10.5"/>
      <color theme="1"/>
      <name val="Times New Roman"/>
      <family val="1"/>
    </font>
    <font>
      <b/>
      <i/>
      <sz val="9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AEF31"/>
        <bgColor indexed="64"/>
      </patternFill>
    </fill>
    <fill>
      <patternFill patternType="solid">
        <fgColor rgb="FF05EB9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 horizontal="center"/>
      <protection/>
    </xf>
    <xf numFmtId="0" fontId="54" fillId="0" borderId="0">
      <alignment horizontal="center" textRotation="90"/>
      <protection/>
    </xf>
    <xf numFmtId="0" fontId="55" fillId="0" borderId="0">
      <alignment/>
      <protection/>
    </xf>
    <xf numFmtId="182" fontId="55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1" fillId="31" borderId="8" applyNumberFormat="0" applyFont="0" applyAlignment="0" applyProtection="0"/>
    <xf numFmtId="9" fontId="5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 vertical="top" wrapText="1"/>
    </xf>
    <xf numFmtId="0" fontId="7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5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vertical="top" wrapText="1"/>
    </xf>
    <xf numFmtId="49" fontId="76" fillId="0" borderId="0" xfId="0" applyNumberFormat="1" applyFont="1" applyBorder="1" applyAlignment="1">
      <alignment vertical="top" wrapText="1"/>
    </xf>
    <xf numFmtId="49" fontId="75" fillId="0" borderId="0" xfId="0" applyNumberFormat="1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75" fillId="0" borderId="0" xfId="0" applyFont="1" applyBorder="1" applyAlignment="1">
      <alignment vertical="top" wrapText="1"/>
    </xf>
    <xf numFmtId="0" fontId="75" fillId="0" borderId="0" xfId="34" applyFont="1" applyBorder="1" applyAlignment="1">
      <alignment vertical="top" wrapText="1"/>
      <protection/>
    </xf>
    <xf numFmtId="0" fontId="74" fillId="0" borderId="0" xfId="34" applyFont="1" applyBorder="1">
      <alignment/>
      <protection/>
    </xf>
    <xf numFmtId="49" fontId="75" fillId="0" borderId="0" xfId="34" applyNumberFormat="1" applyFont="1" applyBorder="1" applyAlignment="1">
      <alignment horizontal="left" vertical="top" wrapText="1"/>
      <protection/>
    </xf>
    <xf numFmtId="49" fontId="75" fillId="0" borderId="0" xfId="34" applyNumberFormat="1" applyFont="1" applyBorder="1" applyAlignment="1">
      <alignment vertical="top"/>
      <protection/>
    </xf>
    <xf numFmtId="179" fontId="75" fillId="0" borderId="0" xfId="34" applyNumberFormat="1" applyFont="1" applyBorder="1" applyAlignment="1">
      <alignment horizontal="left" vertical="top" wrapText="1"/>
      <protection/>
    </xf>
    <xf numFmtId="0" fontId="74" fillId="0" borderId="0" xfId="34" applyFont="1">
      <alignment/>
      <protection/>
    </xf>
    <xf numFmtId="0" fontId="78" fillId="0" borderId="0" xfId="34" applyFont="1">
      <alignment/>
      <protection/>
    </xf>
    <xf numFmtId="0" fontId="72" fillId="0" borderId="0" xfId="34" applyFont="1" applyBorder="1" applyAlignment="1">
      <alignment horizontal="center" vertical="top" wrapText="1"/>
      <protection/>
    </xf>
    <xf numFmtId="0" fontId="79" fillId="0" borderId="0" xfId="34" applyFont="1">
      <alignment/>
      <protection/>
    </xf>
    <xf numFmtId="0" fontId="79" fillId="0" borderId="0" xfId="0" applyFont="1" applyAlignment="1">
      <alignment/>
    </xf>
    <xf numFmtId="0" fontId="75" fillId="0" borderId="0" xfId="34" applyFont="1" applyBorder="1" applyAlignment="1">
      <alignment horizontal="center" vertical="top" wrapText="1"/>
      <protection/>
    </xf>
    <xf numFmtId="0" fontId="73" fillId="0" borderId="0" xfId="34" applyFont="1" applyBorder="1" applyAlignment="1">
      <alignment horizontal="center" vertical="top" wrapText="1"/>
      <protection/>
    </xf>
    <xf numFmtId="179" fontId="73" fillId="0" borderId="0" xfId="34" applyNumberFormat="1" applyFont="1" applyBorder="1" applyAlignment="1">
      <alignment horizontal="center" vertical="top" wrapText="1"/>
      <protection/>
    </xf>
    <xf numFmtId="0" fontId="74" fillId="0" borderId="0" xfId="0" applyFont="1" applyAlignment="1">
      <alignment/>
    </xf>
    <xf numFmtId="0" fontId="75" fillId="0" borderId="10" xfId="34" applyFont="1" applyBorder="1" applyAlignment="1">
      <alignment horizontal="center" vertical="top" wrapText="1"/>
      <protection/>
    </xf>
    <xf numFmtId="0" fontId="74" fillId="0" borderId="0" xfId="34" applyFont="1" applyAlignment="1">
      <alignment horizontal="center"/>
      <protection/>
    </xf>
    <xf numFmtId="0" fontId="73" fillId="0" borderId="10" xfId="34" applyFont="1" applyBorder="1" applyAlignment="1">
      <alignment horizontal="center" vertical="top" wrapText="1"/>
      <protection/>
    </xf>
    <xf numFmtId="0" fontId="73" fillId="0" borderId="10" xfId="34" applyFont="1" applyBorder="1" applyAlignment="1">
      <alignment vertical="top" wrapText="1"/>
      <protection/>
    </xf>
    <xf numFmtId="179" fontId="73" fillId="0" borderId="10" xfId="34" applyNumberFormat="1" applyFont="1" applyBorder="1" applyAlignment="1">
      <alignment vertical="top" wrapText="1"/>
      <protection/>
    </xf>
    <xf numFmtId="0" fontId="0" fillId="0" borderId="0" xfId="34" applyFont="1">
      <alignment/>
      <protection/>
    </xf>
    <xf numFmtId="0" fontId="0" fillId="0" borderId="0" xfId="0" applyFont="1" applyAlignment="1">
      <alignment/>
    </xf>
    <xf numFmtId="0" fontId="75" fillId="0" borderId="0" xfId="34" applyFont="1" applyFill="1" applyBorder="1" applyAlignment="1">
      <alignment vertical="top" wrapText="1"/>
      <protection/>
    </xf>
    <xf numFmtId="0" fontId="74" fillId="0" borderId="0" xfId="34" applyFont="1" applyFill="1">
      <alignment/>
      <protection/>
    </xf>
    <xf numFmtId="0" fontId="0" fillId="0" borderId="0" xfId="34" applyFont="1" applyFill="1">
      <alignment/>
      <protection/>
    </xf>
    <xf numFmtId="0" fontId="0" fillId="0" borderId="0" xfId="0" applyFont="1" applyFill="1" applyAlignment="1">
      <alignment/>
    </xf>
    <xf numFmtId="0" fontId="53" fillId="0" borderId="0" xfId="34" applyFont="1">
      <alignment/>
      <protection/>
    </xf>
    <xf numFmtId="0" fontId="53" fillId="0" borderId="0" xfId="0" applyFont="1" applyAlignment="1">
      <alignment/>
    </xf>
    <xf numFmtId="0" fontId="76" fillId="0" borderId="10" xfId="34" applyFont="1" applyBorder="1" applyAlignment="1">
      <alignment vertical="center" wrapText="1"/>
      <protection/>
    </xf>
    <xf numFmtId="0" fontId="76" fillId="0" borderId="10" xfId="34" applyFont="1" applyBorder="1" applyAlignment="1">
      <alignment horizontal="left" vertical="center" wrapText="1"/>
      <protection/>
    </xf>
    <xf numFmtId="49" fontId="76" fillId="0" borderId="10" xfId="34" applyNumberFormat="1" applyFont="1" applyBorder="1" applyAlignment="1">
      <alignment horizontal="center" vertical="center" wrapText="1"/>
      <protection/>
    </xf>
    <xf numFmtId="4" fontId="76" fillId="0" borderId="10" xfId="34" applyNumberFormat="1" applyFont="1" applyBorder="1" applyAlignment="1">
      <alignment horizontal="center" vertical="center" wrapText="1"/>
      <protection/>
    </xf>
    <xf numFmtId="2" fontId="76" fillId="0" borderId="10" xfId="34" applyNumberFormat="1" applyFont="1" applyBorder="1" applyAlignment="1">
      <alignment horizontal="center" vertical="center" wrapText="1"/>
      <protection/>
    </xf>
    <xf numFmtId="172" fontId="76" fillId="0" borderId="10" xfId="34" applyNumberFormat="1" applyFont="1" applyBorder="1" applyAlignment="1">
      <alignment horizontal="center" vertical="center" wrapText="1"/>
      <protection/>
    </xf>
    <xf numFmtId="0" fontId="53" fillId="0" borderId="0" xfId="34">
      <alignment/>
      <protection/>
    </xf>
    <xf numFmtId="0" fontId="80" fillId="0" borderId="0" xfId="34" applyFont="1" applyBorder="1" applyAlignment="1">
      <alignment vertical="top" wrapText="1"/>
      <protection/>
    </xf>
    <xf numFmtId="0" fontId="53" fillId="0" borderId="0" xfId="34" applyFont="1" applyAlignment="1">
      <alignment horizontal="left"/>
      <protection/>
    </xf>
    <xf numFmtId="0" fontId="74" fillId="0" borderId="0" xfId="34" applyFont="1" applyAlignment="1">
      <alignment horizontal="left"/>
      <protection/>
    </xf>
    <xf numFmtId="0" fontId="77" fillId="0" borderId="0" xfId="34" applyFont="1" applyFill="1" applyBorder="1" applyAlignment="1">
      <alignment horizontal="center" vertical="top" wrapText="1"/>
      <protection/>
    </xf>
    <xf numFmtId="0" fontId="74" fillId="0" borderId="0" xfId="0" applyFont="1" applyFill="1" applyAlignment="1">
      <alignment/>
    </xf>
    <xf numFmtId="0" fontId="81" fillId="0" borderId="0" xfId="34" applyFont="1" applyFill="1">
      <alignment/>
      <protection/>
    </xf>
    <xf numFmtId="0" fontId="76" fillId="0" borderId="10" xfId="34" applyFont="1" applyBorder="1" applyAlignment="1">
      <alignment vertical="top" wrapText="1"/>
      <protection/>
    </xf>
    <xf numFmtId="0" fontId="76" fillId="0" borderId="10" xfId="34" applyFont="1" applyBorder="1" applyAlignment="1">
      <alignment horizontal="center" vertical="center" wrapText="1"/>
      <protection/>
    </xf>
    <xf numFmtId="175" fontId="76" fillId="0" borderId="10" xfId="34" applyNumberFormat="1" applyFont="1" applyBorder="1" applyAlignment="1">
      <alignment horizontal="center" vertical="center" wrapText="1"/>
      <protection/>
    </xf>
    <xf numFmtId="0" fontId="76" fillId="0" borderId="10" xfId="34" applyFont="1" applyBorder="1" applyAlignment="1">
      <alignment horizontal="center" vertical="center"/>
      <protection/>
    </xf>
    <xf numFmtId="0" fontId="76" fillId="0" borderId="10" xfId="34" applyFont="1" applyFill="1" applyBorder="1" applyAlignment="1">
      <alignment horizontal="center" vertical="center" wrapText="1"/>
      <protection/>
    </xf>
    <xf numFmtId="0" fontId="82" fillId="0" borderId="0" xfId="34" applyFont="1">
      <alignment/>
      <protection/>
    </xf>
    <xf numFmtId="0" fontId="82" fillId="0" borderId="0" xfId="0" applyFont="1" applyAlignment="1">
      <alignment/>
    </xf>
    <xf numFmtId="0" fontId="76" fillId="33" borderId="10" xfId="34" applyFont="1" applyFill="1" applyBorder="1" applyAlignment="1">
      <alignment vertical="center" wrapText="1"/>
      <protection/>
    </xf>
    <xf numFmtId="0" fontId="81" fillId="0" borderId="0" xfId="34" applyFont="1" applyBorder="1">
      <alignment/>
      <protection/>
    </xf>
    <xf numFmtId="2" fontId="73" fillId="0" borderId="0" xfId="34" applyNumberFormat="1" applyFont="1" applyBorder="1" applyAlignment="1">
      <alignment vertical="top" wrapText="1"/>
      <protection/>
    </xf>
    <xf numFmtId="179" fontId="74" fillId="0" borderId="0" xfId="34" applyNumberFormat="1" applyFont="1" applyBorder="1">
      <alignment/>
      <protection/>
    </xf>
    <xf numFmtId="0" fontId="74" fillId="0" borderId="0" xfId="34" applyFont="1" applyBorder="1" applyAlignment="1">
      <alignment horizontal="center" vertical="top"/>
      <protection/>
    </xf>
    <xf numFmtId="2" fontId="75" fillId="0" borderId="0" xfId="34" applyNumberFormat="1" applyFont="1" applyBorder="1" applyAlignment="1">
      <alignment horizontal="center" vertical="top"/>
      <protection/>
    </xf>
    <xf numFmtId="179" fontId="74" fillId="0" borderId="0" xfId="34" applyNumberFormat="1" applyFont="1" applyBorder="1" applyAlignment="1">
      <alignment/>
      <protection/>
    </xf>
    <xf numFmtId="0" fontId="83" fillId="0" borderId="0" xfId="34" applyFont="1" applyAlignment="1">
      <alignment/>
      <protection/>
    </xf>
    <xf numFmtId="0" fontId="83" fillId="0" borderId="0" xfId="34" applyFont="1">
      <alignment/>
      <protection/>
    </xf>
    <xf numFmtId="0" fontId="83" fillId="0" borderId="0" xfId="0" applyFont="1" applyAlignment="1">
      <alignment/>
    </xf>
    <xf numFmtId="0" fontId="84" fillId="0" borderId="0" xfId="34" applyFont="1" applyBorder="1" applyAlignment="1">
      <alignment horizontal="center" vertical="top"/>
      <protection/>
    </xf>
    <xf numFmtId="0" fontId="71" fillId="0" borderId="0" xfId="34" applyFont="1" applyBorder="1" applyAlignment="1">
      <alignment horizontal="center" vertical="top"/>
      <protection/>
    </xf>
    <xf numFmtId="2" fontId="82" fillId="0" borderId="0" xfId="34" applyNumberFormat="1" applyFont="1" applyBorder="1" applyAlignment="1">
      <alignment horizontal="center" vertical="top"/>
      <protection/>
    </xf>
    <xf numFmtId="0" fontId="82" fillId="0" borderId="0" xfId="34" applyFont="1" applyBorder="1" applyAlignment="1">
      <alignment horizontal="center" vertical="top"/>
      <protection/>
    </xf>
    <xf numFmtId="0" fontId="85" fillId="0" borderId="0" xfId="0" applyFont="1" applyAlignment="1">
      <alignment horizontal="center" vertical="top"/>
    </xf>
    <xf numFmtId="2" fontId="71" fillId="0" borderId="0" xfId="34" applyNumberFormat="1" applyFont="1" applyBorder="1" applyAlignment="1">
      <alignment horizontal="center" vertical="top" wrapText="1"/>
      <protection/>
    </xf>
    <xf numFmtId="2" fontId="86" fillId="0" borderId="0" xfId="34" applyNumberFormat="1" applyFont="1" applyBorder="1" applyAlignment="1">
      <alignment horizontal="center" vertical="top" wrapText="1"/>
      <protection/>
    </xf>
    <xf numFmtId="179" fontId="82" fillId="0" borderId="0" xfId="34" applyNumberFormat="1" applyFont="1" applyBorder="1">
      <alignment/>
      <protection/>
    </xf>
    <xf numFmtId="0" fontId="87" fillId="0" borderId="0" xfId="34" applyFont="1" applyBorder="1" applyAlignment="1">
      <alignment horizontal="center" vertical="top"/>
      <protection/>
    </xf>
    <xf numFmtId="0" fontId="88" fillId="0" borderId="0" xfId="0" applyFont="1" applyBorder="1" applyAlignment="1">
      <alignment horizontal="left" wrapText="1"/>
    </xf>
    <xf numFmtId="0" fontId="74" fillId="0" borderId="0" xfId="34" applyFont="1" applyAlignment="1">
      <alignment/>
      <protection/>
    </xf>
    <xf numFmtId="2" fontId="75" fillId="0" borderId="0" xfId="34" applyNumberFormat="1" applyFont="1" applyBorder="1" applyAlignment="1">
      <alignment horizontal="center" vertical="top" wrapText="1"/>
      <protection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 wrapText="1"/>
    </xf>
    <xf numFmtId="0" fontId="88" fillId="0" borderId="0" xfId="0" applyFont="1" applyAlignment="1">
      <alignment horizontal="left" wrapText="1"/>
    </xf>
    <xf numFmtId="179" fontId="74" fillId="0" borderId="0" xfId="34" applyNumberFormat="1" applyFont="1" applyBorder="1">
      <alignment/>
      <protection/>
    </xf>
    <xf numFmtId="2" fontId="75" fillId="0" borderId="0" xfId="34" applyNumberFormat="1" applyFont="1" applyBorder="1" applyAlignment="1">
      <alignment vertical="top" wrapText="1"/>
      <protection/>
    </xf>
    <xf numFmtId="0" fontId="88" fillId="0" borderId="0" xfId="0" applyFont="1" applyAlignment="1">
      <alignment wrapText="1"/>
    </xf>
    <xf numFmtId="0" fontId="89" fillId="0" borderId="0" xfId="0" applyFont="1" applyAlignment="1">
      <alignment horizontal="center" wrapText="1"/>
    </xf>
    <xf numFmtId="0" fontId="88" fillId="0" borderId="0" xfId="0" applyFont="1" applyAlignment="1">
      <alignment horizontal="center" wrapText="1"/>
    </xf>
    <xf numFmtId="0" fontId="75" fillId="0" borderId="0" xfId="34" applyFont="1" applyBorder="1">
      <alignment/>
      <protection/>
    </xf>
    <xf numFmtId="179" fontId="75" fillId="0" borderId="0" xfId="34" applyNumberFormat="1" applyFont="1" applyBorder="1">
      <alignment/>
      <protection/>
    </xf>
    <xf numFmtId="0" fontId="74" fillId="0" borderId="0" xfId="34" applyFont="1" applyBorder="1">
      <alignment/>
      <protection/>
    </xf>
    <xf numFmtId="0" fontId="73" fillId="0" borderId="0" xfId="34" applyFont="1" applyBorder="1">
      <alignment/>
      <protection/>
    </xf>
    <xf numFmtId="179" fontId="74" fillId="0" borderId="0" xfId="34" applyNumberFormat="1" applyFont="1">
      <alignment/>
      <protection/>
    </xf>
    <xf numFmtId="0" fontId="76" fillId="0" borderId="0" xfId="34" applyFont="1" applyBorder="1" applyAlignment="1">
      <alignment vertical="top" wrapText="1"/>
      <protection/>
    </xf>
    <xf numFmtId="0" fontId="0" fillId="0" borderId="0" xfId="34" applyFont="1" applyBorder="1">
      <alignment/>
      <protection/>
    </xf>
    <xf numFmtId="49" fontId="76" fillId="0" borderId="0" xfId="34" applyNumberFormat="1" applyFont="1" applyBorder="1" applyAlignment="1">
      <alignment horizontal="left" vertical="top" wrapText="1"/>
      <protection/>
    </xf>
    <xf numFmtId="0" fontId="76" fillId="0" borderId="0" xfId="34" applyFont="1" applyBorder="1" applyAlignment="1">
      <alignment horizontal="center" vertical="top" wrapText="1"/>
      <protection/>
    </xf>
    <xf numFmtId="0" fontId="76" fillId="0" borderId="10" xfId="34" applyFont="1" applyBorder="1" applyAlignment="1">
      <alignment horizontal="center" vertical="top" wrapText="1"/>
      <protection/>
    </xf>
    <xf numFmtId="0" fontId="53" fillId="0" borderId="0" xfId="34" applyAlignment="1">
      <alignment horizontal="center"/>
      <protection/>
    </xf>
    <xf numFmtId="0" fontId="72" fillId="0" borderId="10" xfId="34" applyFont="1" applyBorder="1" applyAlignment="1">
      <alignment horizontal="center" vertical="top" wrapText="1"/>
      <protection/>
    </xf>
    <xf numFmtId="0" fontId="72" fillId="0" borderId="10" xfId="34" applyFont="1" applyBorder="1" applyAlignment="1">
      <alignment vertical="top" wrapText="1"/>
      <protection/>
    </xf>
    <xf numFmtId="0" fontId="76" fillId="0" borderId="0" xfId="34" applyFont="1" applyFill="1" applyBorder="1" applyAlignment="1">
      <alignment vertical="top" wrapText="1"/>
      <protection/>
    </xf>
    <xf numFmtId="0" fontId="53" fillId="0" borderId="0" xfId="34" applyFill="1">
      <alignment/>
      <protection/>
    </xf>
    <xf numFmtId="0" fontId="0" fillId="0" borderId="0" xfId="0" applyFill="1" applyAlignment="1">
      <alignment/>
    </xf>
    <xf numFmtId="0" fontId="53" fillId="0" borderId="0" xfId="34" applyAlignment="1">
      <alignment horizontal="left"/>
      <protection/>
    </xf>
    <xf numFmtId="0" fontId="72" fillId="34" borderId="10" xfId="34" applyFont="1" applyFill="1" applyBorder="1" applyAlignment="1">
      <alignment horizontal="left" vertical="top" wrapText="1"/>
      <protection/>
    </xf>
    <xf numFmtId="0" fontId="76" fillId="34" borderId="10" xfId="34" applyFont="1" applyFill="1" applyBorder="1" applyAlignment="1">
      <alignment horizontal="center" vertical="top" wrapText="1"/>
      <protection/>
    </xf>
    <xf numFmtId="0" fontId="76" fillId="34" borderId="10" xfId="34" applyFont="1" applyFill="1" applyBorder="1" applyAlignment="1">
      <alignment horizontal="center" vertical="center" wrapText="1"/>
      <protection/>
    </xf>
    <xf numFmtId="2" fontId="72" fillId="34" borderId="10" xfId="34" applyNumberFormat="1" applyFont="1" applyFill="1" applyBorder="1" applyAlignment="1">
      <alignment horizontal="center" vertical="center" wrapText="1"/>
      <protection/>
    </xf>
    <xf numFmtId="0" fontId="90" fillId="0" borderId="0" xfId="34" applyFont="1" applyFill="1" applyBorder="1" applyAlignment="1">
      <alignment horizontal="center" vertical="top" wrapText="1"/>
      <protection/>
    </xf>
    <xf numFmtId="2" fontId="76" fillId="0" borderId="10" xfId="34" applyNumberFormat="1" applyFont="1" applyBorder="1" applyAlignment="1">
      <alignment horizontal="center" vertical="center"/>
      <protection/>
    </xf>
    <xf numFmtId="2" fontId="76" fillId="0" borderId="10" xfId="34" applyNumberFormat="1" applyFont="1" applyFill="1" applyBorder="1" applyAlignment="1">
      <alignment horizontal="center" vertical="center" wrapText="1"/>
      <protection/>
    </xf>
    <xf numFmtId="0" fontId="90" fillId="0" borderId="0" xfId="34" applyFont="1" applyBorder="1" applyAlignment="1">
      <alignment horizontal="center" vertical="top" wrapText="1"/>
      <protection/>
    </xf>
    <xf numFmtId="0" fontId="91" fillId="0" borderId="0" xfId="34" applyFont="1" applyFill="1">
      <alignment/>
      <protection/>
    </xf>
    <xf numFmtId="0" fontId="72" fillId="34" borderId="11" xfId="34" applyFont="1" applyFill="1" applyBorder="1" applyAlignment="1">
      <alignment horizontal="center" vertical="top" wrapText="1"/>
      <protection/>
    </xf>
    <xf numFmtId="0" fontId="72" fillId="34" borderId="10" xfId="34" applyFont="1" applyFill="1" applyBorder="1" applyAlignment="1">
      <alignment horizontal="center" vertical="center" wrapText="1"/>
      <protection/>
    </xf>
    <xf numFmtId="0" fontId="91" fillId="0" borderId="0" xfId="34" applyFont="1">
      <alignment/>
      <protection/>
    </xf>
    <xf numFmtId="0" fontId="72" fillId="34" borderId="11" xfId="34" applyFont="1" applyFill="1" applyBorder="1" applyAlignment="1">
      <alignment horizontal="left" vertical="top" wrapText="1"/>
      <protection/>
    </xf>
    <xf numFmtId="0" fontId="72" fillId="34" borderId="10" xfId="34" applyFont="1" applyFill="1" applyBorder="1" applyAlignment="1">
      <alignment horizontal="center" vertical="top" wrapText="1"/>
      <protection/>
    </xf>
    <xf numFmtId="0" fontId="76" fillId="34" borderId="12" xfId="34" applyFont="1" applyFill="1" applyBorder="1" applyAlignment="1">
      <alignment horizontal="center" vertical="top" wrapText="1"/>
      <protection/>
    </xf>
    <xf numFmtId="0" fontId="76" fillId="0" borderId="10" xfId="34" applyFont="1" applyFill="1" applyBorder="1" applyAlignment="1">
      <alignment vertical="center" wrapText="1"/>
      <protection/>
    </xf>
    <xf numFmtId="0" fontId="72" fillId="35" borderId="13" xfId="34" applyFont="1" applyFill="1" applyBorder="1">
      <alignment/>
      <protection/>
    </xf>
    <xf numFmtId="0" fontId="76" fillId="35" borderId="14" xfId="34" applyFont="1" applyFill="1" applyBorder="1" applyAlignment="1">
      <alignment vertical="center"/>
      <protection/>
    </xf>
    <xf numFmtId="2" fontId="72" fillId="35" borderId="10" xfId="34" applyNumberFormat="1" applyFont="1" applyFill="1" applyBorder="1" applyAlignment="1">
      <alignment horizontal="center" vertical="center"/>
      <protection/>
    </xf>
    <xf numFmtId="175" fontId="72" fillId="35" borderId="10" xfId="34" applyNumberFormat="1" applyFont="1" applyFill="1" applyBorder="1" applyAlignment="1">
      <alignment horizontal="center" vertical="center"/>
      <protection/>
    </xf>
    <xf numFmtId="0" fontId="92" fillId="36" borderId="10" xfId="34" applyFont="1" applyFill="1" applyBorder="1">
      <alignment/>
      <protection/>
    </xf>
    <xf numFmtId="0" fontId="72" fillId="36" borderId="10" xfId="34" applyFont="1" applyFill="1" applyBorder="1" applyAlignment="1">
      <alignment horizontal="center"/>
      <protection/>
    </xf>
    <xf numFmtId="2" fontId="92" fillId="36" borderId="10" xfId="34" applyNumberFormat="1" applyFont="1" applyFill="1" applyBorder="1" applyAlignment="1">
      <alignment horizontal="center" vertical="center"/>
      <protection/>
    </xf>
    <xf numFmtId="0" fontId="76" fillId="0" borderId="0" xfId="34" applyFont="1" applyBorder="1">
      <alignment/>
      <protection/>
    </xf>
    <xf numFmtId="2" fontId="72" fillId="0" borderId="0" xfId="34" applyNumberFormat="1" applyFont="1" applyBorder="1" applyAlignment="1">
      <alignment vertical="top" wrapText="1"/>
      <protection/>
    </xf>
    <xf numFmtId="0" fontId="0" fillId="0" borderId="0" xfId="34" applyFont="1" applyBorder="1">
      <alignment/>
      <protection/>
    </xf>
    <xf numFmtId="0" fontId="92" fillId="0" borderId="0" xfId="34" applyFont="1" applyBorder="1">
      <alignment/>
      <protection/>
    </xf>
    <xf numFmtId="0" fontId="72" fillId="0" borderId="0" xfId="34" applyFont="1" applyBorder="1" applyAlignment="1">
      <alignment horizontal="center"/>
      <protection/>
    </xf>
    <xf numFmtId="2" fontId="0" fillId="0" borderId="0" xfId="34" applyNumberFormat="1" applyFont="1" applyBorder="1">
      <alignment/>
      <protection/>
    </xf>
    <xf numFmtId="0" fontId="93" fillId="0" borderId="0" xfId="0" applyFont="1" applyAlignment="1">
      <alignment horizontal="center" vertical="center"/>
    </xf>
    <xf numFmtId="2" fontId="76" fillId="0" borderId="0" xfId="34" applyNumberFormat="1" applyFont="1" applyBorder="1" applyAlignment="1">
      <alignment vertical="top" wrapText="1"/>
      <protection/>
    </xf>
    <xf numFmtId="0" fontId="53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3" fillId="0" borderId="0" xfId="34" applyFont="1" applyBorder="1">
      <alignment/>
      <protection/>
    </xf>
    <xf numFmtId="2" fontId="53" fillId="0" borderId="0" xfId="34" applyNumberFormat="1" applyFont="1" applyBorder="1">
      <alignment/>
      <protection/>
    </xf>
    <xf numFmtId="2" fontId="95" fillId="0" borderId="0" xfId="34" applyNumberFormat="1" applyFont="1" applyBorder="1" applyAlignment="1">
      <alignment vertical="top" wrapText="1"/>
      <protection/>
    </xf>
    <xf numFmtId="2" fontId="80" fillId="0" borderId="0" xfId="34" applyNumberFormat="1" applyFont="1" applyBorder="1" applyAlignment="1">
      <alignment vertical="top" wrapText="1"/>
      <protection/>
    </xf>
    <xf numFmtId="0" fontId="53" fillId="0" borderId="0" xfId="0" applyFont="1" applyAlignment="1">
      <alignment horizontal="left"/>
    </xf>
    <xf numFmtId="0" fontId="94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9" fontId="53" fillId="0" borderId="0" xfId="34" applyNumberFormat="1" applyFont="1" applyBorder="1">
      <alignment/>
      <protection/>
    </xf>
    <xf numFmtId="0" fontId="91" fillId="0" borderId="0" xfId="34" applyFont="1" applyBorder="1">
      <alignment/>
      <protection/>
    </xf>
    <xf numFmtId="2" fontId="91" fillId="0" borderId="0" xfId="34" applyNumberFormat="1" applyFont="1" applyBorder="1" applyAlignment="1">
      <alignment horizontal="left"/>
      <protection/>
    </xf>
    <xf numFmtId="0" fontId="76" fillId="0" borderId="10" xfId="34" applyFont="1" applyFill="1" applyBorder="1" applyAlignment="1">
      <alignment horizontal="left" vertical="center"/>
      <protection/>
    </xf>
    <xf numFmtId="0" fontId="76" fillId="0" borderId="10" xfId="34" applyFont="1" applyFill="1" applyBorder="1" applyAlignment="1">
      <alignment vertical="top" wrapText="1"/>
      <protection/>
    </xf>
    <xf numFmtId="2" fontId="76" fillId="0" borderId="10" xfId="0" applyNumberFormat="1" applyFont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 wrapText="1"/>
    </xf>
    <xf numFmtId="0" fontId="76" fillId="0" borderId="15" xfId="34" applyFont="1" applyBorder="1" applyAlignment="1">
      <alignment horizontal="left" vertical="top" wrapText="1"/>
      <protection/>
    </xf>
    <xf numFmtId="2" fontId="72" fillId="34" borderId="10" xfId="34" applyNumberFormat="1" applyFont="1" applyFill="1" applyBorder="1" applyAlignment="1">
      <alignment horizontal="center" wrapText="1"/>
      <protection/>
    </xf>
    <xf numFmtId="0" fontId="72" fillId="34" borderId="16" xfId="34" applyFont="1" applyFill="1" applyBorder="1" applyAlignment="1">
      <alignment horizontal="center" vertical="center" wrapText="1"/>
      <protection/>
    </xf>
    <xf numFmtId="0" fontId="72" fillId="37" borderId="10" xfId="34" applyFont="1" applyFill="1" applyBorder="1" applyAlignment="1">
      <alignment horizontal="left" vertical="top" wrapText="1"/>
      <protection/>
    </xf>
    <xf numFmtId="0" fontId="72" fillId="37" borderId="15" xfId="34" applyFont="1" applyFill="1" applyBorder="1" applyAlignment="1">
      <alignment horizontal="left" vertical="top" wrapText="1"/>
      <protection/>
    </xf>
    <xf numFmtId="2" fontId="72" fillId="37" borderId="10" xfId="34" applyNumberFormat="1" applyFont="1" applyFill="1" applyBorder="1" applyAlignment="1">
      <alignment horizontal="center" vertical="center" wrapText="1"/>
      <protection/>
    </xf>
    <xf numFmtId="0" fontId="72" fillId="34" borderId="10" xfId="34" applyFont="1" applyFill="1" applyBorder="1" applyAlignment="1">
      <alignment horizontal="left" vertical="center" wrapText="1"/>
      <protection/>
    </xf>
    <xf numFmtId="0" fontId="72" fillId="34" borderId="10" xfId="34" applyFont="1" applyFill="1" applyBorder="1" applyAlignment="1">
      <alignment vertical="top" wrapText="1"/>
      <protection/>
    </xf>
    <xf numFmtId="0" fontId="72" fillId="34" borderId="10" xfId="34" applyFont="1" applyFill="1" applyBorder="1" applyAlignment="1">
      <alignment vertical="center" wrapText="1"/>
      <protection/>
    </xf>
    <xf numFmtId="0" fontId="76" fillId="0" borderId="10" xfId="34" applyNumberFormat="1" applyFont="1" applyBorder="1" applyAlignment="1">
      <alignment horizontal="center" vertical="center" wrapText="1"/>
      <protection/>
    </xf>
    <xf numFmtId="177" fontId="76" fillId="0" borderId="10" xfId="34" applyNumberFormat="1" applyFont="1" applyBorder="1" applyAlignment="1">
      <alignment horizontal="right" vertical="center"/>
      <protection/>
    </xf>
    <xf numFmtId="0" fontId="96" fillId="0" borderId="0" xfId="34" applyFont="1" applyAlignment="1">
      <alignment horizontal="right"/>
      <protection/>
    </xf>
    <xf numFmtId="0" fontId="0" fillId="0" borderId="0" xfId="0" applyAlignment="1">
      <alignment/>
    </xf>
    <xf numFmtId="2" fontId="76" fillId="38" borderId="10" xfId="34" applyNumberFormat="1" applyFont="1" applyFill="1" applyBorder="1" applyAlignment="1">
      <alignment horizontal="center" vertical="center" wrapText="1"/>
      <protection/>
    </xf>
    <xf numFmtId="0" fontId="4" fillId="0" borderId="17" xfId="34" applyFont="1" applyBorder="1" applyAlignment="1">
      <alignment vertical="center" wrapText="1"/>
      <protection/>
    </xf>
    <xf numFmtId="49" fontId="4" fillId="0" borderId="17" xfId="34" applyNumberFormat="1" applyFont="1" applyBorder="1" applyAlignment="1">
      <alignment horizontal="center" vertical="center" wrapText="1"/>
      <protection/>
    </xf>
    <xf numFmtId="2" fontId="4" fillId="0" borderId="17" xfId="34" applyNumberFormat="1" applyFont="1" applyBorder="1" applyAlignment="1">
      <alignment horizontal="center" vertical="center" wrapText="1"/>
      <protection/>
    </xf>
    <xf numFmtId="175" fontId="4" fillId="0" borderId="17" xfId="34" applyNumberFormat="1" applyFont="1" applyBorder="1" applyAlignment="1">
      <alignment horizontal="center" vertical="center" wrapText="1"/>
      <protection/>
    </xf>
    <xf numFmtId="0" fontId="4" fillId="0" borderId="17" xfId="34" applyFont="1" applyBorder="1" applyAlignment="1">
      <alignment vertical="top" wrapText="1"/>
      <protection/>
    </xf>
    <xf numFmtId="0" fontId="4" fillId="0" borderId="17" xfId="34" applyFont="1" applyBorder="1" applyAlignment="1">
      <alignment horizontal="center" vertical="center" wrapText="1"/>
      <protection/>
    </xf>
    <xf numFmtId="4" fontId="4" fillId="0" borderId="17" xfId="34" applyNumberFormat="1" applyFont="1" applyBorder="1" applyAlignment="1">
      <alignment horizontal="center" vertical="center" wrapText="1"/>
      <protection/>
    </xf>
    <xf numFmtId="2" fontId="4" fillId="0" borderId="17" xfId="34" applyNumberFormat="1" applyFont="1" applyBorder="1" applyAlignment="1">
      <alignment horizontal="center" vertical="center"/>
      <protection/>
    </xf>
    <xf numFmtId="2" fontId="4" fillId="0" borderId="17" xfId="34" applyNumberFormat="1" applyFont="1" applyFill="1" applyBorder="1" applyAlignment="1">
      <alignment horizontal="center" vertical="center" wrapText="1"/>
      <protection/>
    </xf>
    <xf numFmtId="172" fontId="4" fillId="0" borderId="17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2" fillId="35" borderId="10" xfId="34" applyNumberFormat="1" applyFont="1" applyFill="1" applyBorder="1" applyAlignment="1">
      <alignment horizontal="center" vertical="center"/>
      <protection/>
    </xf>
    <xf numFmtId="2" fontId="4" fillId="38" borderId="17" xfId="34" applyNumberFormat="1" applyFont="1" applyFill="1" applyBorder="1" applyAlignment="1">
      <alignment horizontal="center" vertical="center" wrapText="1"/>
      <protection/>
    </xf>
    <xf numFmtId="0" fontId="72" fillId="39" borderId="10" xfId="34" applyFont="1" applyFill="1" applyBorder="1" applyAlignment="1">
      <alignment horizontal="left" vertical="center" wrapText="1"/>
      <protection/>
    </xf>
    <xf numFmtId="0" fontId="72" fillId="39" borderId="10" xfId="34" applyFont="1" applyFill="1" applyBorder="1" applyAlignment="1">
      <alignment horizontal="center" vertical="center" wrapText="1"/>
      <protection/>
    </xf>
    <xf numFmtId="2" fontId="72" fillId="39" borderId="10" xfId="34" applyNumberFormat="1" applyFont="1" applyFill="1" applyBorder="1" applyAlignment="1">
      <alignment horizontal="center" vertical="center" wrapText="1"/>
      <protection/>
    </xf>
    <xf numFmtId="2" fontId="72" fillId="39" borderId="10" xfId="34" applyNumberFormat="1" applyFont="1" applyFill="1" applyBorder="1" applyAlignment="1">
      <alignment horizontal="center" wrapText="1"/>
      <protection/>
    </xf>
    <xf numFmtId="0" fontId="72" fillId="39" borderId="10" xfId="34" applyFont="1" applyFill="1" applyBorder="1" applyAlignment="1">
      <alignment horizontal="left" vertical="top" wrapText="1"/>
      <protection/>
    </xf>
    <xf numFmtId="0" fontId="72" fillId="39" borderId="10" xfId="34" applyFont="1" applyFill="1" applyBorder="1" applyAlignment="1">
      <alignment vertical="top" wrapText="1"/>
      <protection/>
    </xf>
    <xf numFmtId="0" fontId="72" fillId="39" borderId="10" xfId="34" applyFont="1" applyFill="1" applyBorder="1" applyAlignment="1">
      <alignment vertical="center" wrapText="1"/>
      <protection/>
    </xf>
    <xf numFmtId="0" fontId="76" fillId="39" borderId="10" xfId="34" applyFont="1" applyFill="1" applyBorder="1" applyAlignment="1">
      <alignment vertical="center" wrapText="1"/>
      <protection/>
    </xf>
    <xf numFmtId="49" fontId="76" fillId="39" borderId="10" xfId="34" applyNumberFormat="1" applyFont="1" applyFill="1" applyBorder="1" applyAlignment="1">
      <alignment horizontal="center" vertical="center" wrapText="1"/>
      <protection/>
    </xf>
    <xf numFmtId="0" fontId="76" fillId="40" borderId="10" xfId="34" applyFont="1" applyFill="1" applyBorder="1" applyAlignment="1">
      <alignment horizontal="left" vertical="top" wrapText="1"/>
      <protection/>
    </xf>
    <xf numFmtId="2" fontId="72" fillId="40" borderId="10" xfId="34" applyNumberFormat="1" applyFont="1" applyFill="1" applyBorder="1" applyAlignment="1">
      <alignment horizontal="center" vertical="center" wrapText="1"/>
      <protection/>
    </xf>
    <xf numFmtId="175" fontId="72" fillId="40" borderId="10" xfId="34" applyNumberFormat="1" applyFont="1" applyFill="1" applyBorder="1" applyAlignment="1">
      <alignment horizontal="center" vertical="center" wrapText="1"/>
      <protection/>
    </xf>
    <xf numFmtId="0" fontId="72" fillId="41" borderId="10" xfId="34" applyFont="1" applyFill="1" applyBorder="1" applyAlignment="1">
      <alignment horizontal="left" vertical="top" wrapText="1"/>
      <protection/>
    </xf>
    <xf numFmtId="0" fontId="72" fillId="41" borderId="15" xfId="34" applyFont="1" applyFill="1" applyBorder="1" applyAlignment="1">
      <alignment horizontal="left" vertical="top" wrapText="1"/>
      <protection/>
    </xf>
    <xf numFmtId="0" fontId="72" fillId="41" borderId="10" xfId="34" applyFont="1" applyFill="1" applyBorder="1" applyAlignment="1">
      <alignment horizontal="center" vertical="center" wrapText="1"/>
      <protection/>
    </xf>
    <xf numFmtId="2" fontId="72" fillId="41" borderId="10" xfId="34" applyNumberFormat="1" applyFont="1" applyFill="1" applyBorder="1" applyAlignment="1">
      <alignment horizontal="center" vertical="center" wrapText="1"/>
      <protection/>
    </xf>
    <xf numFmtId="175" fontId="72" fillId="41" borderId="10" xfId="34" applyNumberFormat="1" applyFont="1" applyFill="1" applyBorder="1" applyAlignment="1">
      <alignment horizontal="center" vertical="center" wrapText="1"/>
      <protection/>
    </xf>
    <xf numFmtId="0" fontId="76" fillId="0" borderId="18" xfId="0" applyFont="1" applyBorder="1" applyAlignment="1">
      <alignment horizontal="left"/>
    </xf>
    <xf numFmtId="0" fontId="76" fillId="0" borderId="11" xfId="0" applyFont="1" applyBorder="1" applyAlignment="1">
      <alignment/>
    </xf>
    <xf numFmtId="49" fontId="76" fillId="0" borderId="0" xfId="0" applyNumberFormat="1" applyFont="1" applyBorder="1" applyAlignment="1">
      <alignment vertical="top"/>
    </xf>
    <xf numFmtId="49" fontId="76" fillId="0" borderId="12" xfId="0" applyNumberFormat="1" applyFont="1" applyBorder="1" applyAlignment="1">
      <alignment horizontal="left" vertical="top" wrapText="1"/>
    </xf>
    <xf numFmtId="49" fontId="76" fillId="0" borderId="0" xfId="0" applyNumberFormat="1" applyFont="1" applyBorder="1" applyAlignment="1">
      <alignment horizontal="left" vertical="top" wrapText="1"/>
    </xf>
    <xf numFmtId="0" fontId="76" fillId="0" borderId="18" xfId="0" applyFont="1" applyBorder="1" applyAlignment="1">
      <alignment/>
    </xf>
    <xf numFmtId="0" fontId="76" fillId="0" borderId="18" xfId="0" applyFont="1" applyBorder="1" applyAlignment="1">
      <alignment vertical="top"/>
    </xf>
    <xf numFmtId="0" fontId="76" fillId="0" borderId="11" xfId="0" applyFont="1" applyBorder="1" applyAlignment="1">
      <alignment vertical="top" wrapText="1"/>
    </xf>
    <xf numFmtId="0" fontId="76" fillId="0" borderId="11" xfId="0" applyFont="1" applyBorder="1" applyAlignment="1">
      <alignment vertical="top"/>
    </xf>
    <xf numFmtId="0" fontId="76" fillId="0" borderId="0" xfId="0" applyFont="1" applyBorder="1" applyAlignment="1">
      <alignment horizontal="left"/>
    </xf>
    <xf numFmtId="0" fontId="76" fillId="42" borderId="10" xfId="34" applyFont="1" applyFill="1" applyBorder="1" applyAlignment="1">
      <alignment horizontal="left" vertical="top" wrapText="1"/>
      <protection/>
    </xf>
    <xf numFmtId="2" fontId="72" fillId="42" borderId="10" xfId="34" applyNumberFormat="1" applyFont="1" applyFill="1" applyBorder="1" applyAlignment="1">
      <alignment horizontal="center" vertical="center" wrapText="1"/>
      <protection/>
    </xf>
    <xf numFmtId="0" fontId="72" fillId="43" borderId="13" xfId="34" applyFont="1" applyFill="1" applyBorder="1">
      <alignment/>
      <protection/>
    </xf>
    <xf numFmtId="0" fontId="76" fillId="43" borderId="14" xfId="34" applyFont="1" applyFill="1" applyBorder="1" applyAlignment="1">
      <alignment vertical="center"/>
      <protection/>
    </xf>
    <xf numFmtId="175" fontId="72" fillId="43" borderId="10" xfId="34" applyNumberFormat="1" applyFont="1" applyFill="1" applyBorder="1" applyAlignment="1">
      <alignment horizontal="center" vertical="center"/>
      <protection/>
    </xf>
    <xf numFmtId="2" fontId="72" fillId="43" borderId="10" xfId="34" applyNumberFormat="1" applyFont="1" applyFill="1" applyBorder="1" applyAlignment="1">
      <alignment horizontal="center" vertical="center"/>
      <protection/>
    </xf>
    <xf numFmtId="0" fontId="73" fillId="44" borderId="13" xfId="34" applyFont="1" applyFill="1" applyBorder="1">
      <alignment/>
      <protection/>
    </xf>
    <xf numFmtId="0" fontId="75" fillId="44" borderId="14" xfId="34" applyFont="1" applyFill="1" applyBorder="1" applyAlignment="1">
      <alignment vertical="center"/>
      <protection/>
    </xf>
    <xf numFmtId="2" fontId="73" fillId="44" borderId="10" xfId="34" applyNumberFormat="1" applyFont="1" applyFill="1" applyBorder="1" applyAlignment="1">
      <alignment horizontal="center" vertical="center"/>
      <protection/>
    </xf>
    <xf numFmtId="2" fontId="76" fillId="0" borderId="10" xfId="34" applyNumberFormat="1" applyFont="1" applyFill="1" applyBorder="1" applyAlignment="1">
      <alignment horizontal="center" vertical="center"/>
      <protection/>
    </xf>
    <xf numFmtId="172" fontId="76" fillId="0" borderId="10" xfId="34" applyNumberFormat="1" applyFont="1" applyFill="1" applyBorder="1" applyAlignment="1">
      <alignment horizontal="center" vertical="center" wrapText="1"/>
      <protection/>
    </xf>
    <xf numFmtId="175" fontId="76" fillId="0" borderId="10" xfId="34" applyNumberFormat="1" applyFont="1" applyFill="1" applyBorder="1" applyAlignment="1">
      <alignment horizontal="center" vertical="center" wrapText="1"/>
      <protection/>
    </xf>
    <xf numFmtId="177" fontId="76" fillId="0" borderId="10" xfId="34" applyNumberFormat="1" applyFont="1" applyBorder="1" applyAlignment="1">
      <alignment horizontal="center" vertical="center"/>
      <protection/>
    </xf>
    <xf numFmtId="0" fontId="8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8" fillId="0" borderId="0" xfId="0" applyFont="1" applyAlignment="1">
      <alignment horizontal="left"/>
    </xf>
    <xf numFmtId="0" fontId="75" fillId="0" borderId="10" xfId="34" applyFont="1" applyFill="1" applyBorder="1" applyAlignment="1">
      <alignment horizontal="center" vertical="top" wrapText="1"/>
      <protection/>
    </xf>
    <xf numFmtId="0" fontId="73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wrapText="1"/>
    </xf>
    <xf numFmtId="49" fontId="7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2" fillId="0" borderId="0" xfId="34" applyFont="1" applyFill="1" applyBorder="1" applyAlignment="1">
      <alignment horizontal="center" vertical="top" wrapText="1"/>
      <protection/>
    </xf>
    <xf numFmtId="0" fontId="73" fillId="0" borderId="0" xfId="34" applyFont="1" applyFill="1" applyBorder="1" applyAlignment="1">
      <alignment horizontal="center" vertical="top" wrapText="1"/>
      <protection/>
    </xf>
    <xf numFmtId="0" fontId="93" fillId="0" borderId="10" xfId="34" applyFont="1" applyFill="1" applyBorder="1" applyAlignment="1">
      <alignment vertical="top" wrapText="1"/>
      <protection/>
    </xf>
    <xf numFmtId="0" fontId="73" fillId="45" borderId="15" xfId="34" applyFont="1" applyFill="1" applyBorder="1" applyAlignment="1">
      <alignment horizontal="center" vertical="top" wrapText="1"/>
      <protection/>
    </xf>
    <xf numFmtId="0" fontId="73" fillId="45" borderId="11" xfId="34" applyFont="1" applyFill="1" applyBorder="1" applyAlignment="1">
      <alignment horizontal="center" vertical="top" wrapText="1"/>
      <protection/>
    </xf>
    <xf numFmtId="0" fontId="73" fillId="45" borderId="16" xfId="34" applyFont="1" applyFill="1" applyBorder="1" applyAlignment="1">
      <alignment horizontal="center" vertical="top" wrapText="1"/>
      <protection/>
    </xf>
    <xf numFmtId="0" fontId="97" fillId="0" borderId="10" xfId="34" applyFont="1" applyFill="1" applyBorder="1" applyAlignment="1">
      <alignment vertical="top" wrapText="1"/>
      <protection/>
    </xf>
    <xf numFmtId="0" fontId="8" fillId="0" borderId="0" xfId="0" applyFont="1" applyAlignment="1">
      <alignment horizontal="center" vertical="top" wrapText="1"/>
    </xf>
    <xf numFmtId="0" fontId="82" fillId="0" borderId="0" xfId="0" applyFont="1" applyAlignment="1">
      <alignment wrapText="1"/>
    </xf>
    <xf numFmtId="0" fontId="9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86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72" fillId="45" borderId="10" xfId="34" applyFont="1" applyFill="1" applyBorder="1" applyAlignment="1">
      <alignment horizontal="center"/>
      <protection/>
    </xf>
    <xf numFmtId="49" fontId="76" fillId="0" borderId="0" xfId="0" applyNumberFormat="1" applyFont="1" applyFill="1" applyBorder="1" applyAlignment="1">
      <alignment horizontal="left" vertical="top" wrapText="1"/>
    </xf>
    <xf numFmtId="0" fontId="76" fillId="0" borderId="10" xfId="34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72" fillId="0" borderId="10" xfId="34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left"/>
    </xf>
    <xf numFmtId="180" fontId="72" fillId="45" borderId="10" xfId="34" applyNumberFormat="1" applyFont="1" applyFill="1" applyBorder="1" applyAlignment="1">
      <alignment horizontal="center"/>
      <protection/>
    </xf>
    <xf numFmtId="0" fontId="53" fillId="0" borderId="0" xfId="0" applyFont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 wrapText="1"/>
    </xf>
    <xf numFmtId="0" fontId="72" fillId="45" borderId="15" xfId="34" applyFont="1" applyFill="1" applyBorder="1" applyAlignment="1">
      <alignment horizontal="center" vertical="top" wrapText="1"/>
      <protection/>
    </xf>
    <xf numFmtId="0" fontId="72" fillId="45" borderId="11" xfId="34" applyFont="1" applyFill="1" applyBorder="1" applyAlignment="1">
      <alignment horizontal="center" vertical="top" wrapText="1"/>
      <protection/>
    </xf>
    <xf numFmtId="0" fontId="72" fillId="45" borderId="16" xfId="34" applyFont="1" applyFill="1" applyBorder="1" applyAlignment="1">
      <alignment horizontal="center" vertical="top" wrapText="1"/>
      <protection/>
    </xf>
    <xf numFmtId="0" fontId="95" fillId="0" borderId="10" xfId="34" applyFont="1" applyFill="1" applyBorder="1" applyAlignment="1">
      <alignment horizontal="center" vertical="top" wrapText="1"/>
      <protection/>
    </xf>
    <xf numFmtId="0" fontId="72" fillId="0" borderId="10" xfId="34" applyFont="1" applyFill="1" applyBorder="1" applyAlignment="1">
      <alignment horizontal="center" vertical="center" wrapText="1"/>
      <protection/>
    </xf>
    <xf numFmtId="0" fontId="72" fillId="0" borderId="10" xfId="34" applyFont="1" applyFill="1" applyBorder="1" applyAlignment="1">
      <alignment horizontal="center" wrapText="1"/>
      <protection/>
    </xf>
    <xf numFmtId="0" fontId="72" fillId="0" borderId="15" xfId="34" applyFont="1" applyFill="1" applyBorder="1" applyAlignment="1">
      <alignment horizontal="center" vertical="top" wrapText="1"/>
      <protection/>
    </xf>
    <xf numFmtId="0" fontId="0" fillId="0" borderId="11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7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93" fillId="0" borderId="0" xfId="0" applyFont="1" applyAlignment="1">
      <alignment horizontal="center" vertical="top"/>
    </xf>
    <xf numFmtId="0" fontId="0" fillId="0" borderId="0" xfId="0" applyAlignment="1">
      <alignment/>
    </xf>
    <xf numFmtId="2" fontId="80" fillId="0" borderId="0" xfId="34" applyNumberFormat="1" applyFont="1" applyFill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Excel Built-in Normal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zoomScalePageLayoutView="0" workbookViewId="0" topLeftCell="A28">
      <selection activeCell="C43" sqref="C43:P43"/>
    </sheetView>
  </sheetViews>
  <sheetFormatPr defaultColWidth="8" defaultRowHeight="14.25"/>
  <cols>
    <col min="1" max="1" width="32.19921875" style="19" customWidth="1"/>
    <col min="2" max="2" width="31.59765625" style="19" customWidth="1"/>
    <col min="3" max="3" width="8" style="19" customWidth="1"/>
    <col min="4" max="4" width="6.5" style="19" customWidth="1"/>
    <col min="5" max="5" width="7" style="19" customWidth="1"/>
    <col min="6" max="6" width="6.19921875" style="19" customWidth="1"/>
    <col min="7" max="7" width="7.19921875" style="19" customWidth="1"/>
    <col min="8" max="8" width="7.8984375" style="19" customWidth="1"/>
    <col min="9" max="9" width="6.09765625" style="19" customWidth="1"/>
    <col min="10" max="10" width="6.5" style="19" customWidth="1"/>
    <col min="11" max="12" width="7.19921875" style="19" customWidth="1"/>
    <col min="13" max="13" width="7.5" style="19" customWidth="1"/>
    <col min="14" max="14" width="7.69921875" style="19" customWidth="1"/>
    <col min="15" max="15" width="6.59765625" style="19" customWidth="1"/>
    <col min="16" max="16" width="6.09765625" style="95" customWidth="1"/>
    <col min="17" max="24" width="8" style="19" customWidth="1"/>
    <col min="25" max="16384" width="8" style="20" customWidth="1"/>
  </cols>
  <sheetData>
    <row r="1" spans="1:15" ht="33.75" customHeight="1">
      <c r="A1" s="1"/>
      <c r="B1" s="2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3"/>
    </row>
    <row r="2" spans="1:15" ht="38.25" customHeight="1">
      <c r="A2" s="1" t="s">
        <v>0</v>
      </c>
      <c r="B2" s="2"/>
      <c r="C2" s="227" t="s">
        <v>1</v>
      </c>
      <c r="D2" s="227"/>
      <c r="E2" s="227"/>
      <c r="F2" s="227"/>
      <c r="G2" s="227"/>
      <c r="H2" s="227"/>
      <c r="I2" s="4"/>
      <c r="J2" s="4"/>
      <c r="K2" s="227" t="s">
        <v>1</v>
      </c>
      <c r="L2" s="227"/>
      <c r="M2" s="227"/>
      <c r="N2" s="227"/>
      <c r="O2" s="227"/>
    </row>
    <row r="3" spans="1:15" ht="18" customHeight="1">
      <c r="A3" s="209" t="s">
        <v>158</v>
      </c>
      <c r="B3" s="5"/>
      <c r="C3" s="200" t="s">
        <v>150</v>
      </c>
      <c r="D3" s="200"/>
      <c r="E3" s="200"/>
      <c r="F3" s="200"/>
      <c r="G3" s="6"/>
      <c r="H3" s="6"/>
      <c r="I3" s="6"/>
      <c r="J3" s="6"/>
      <c r="K3" s="228" t="s">
        <v>2</v>
      </c>
      <c r="L3" s="228"/>
      <c r="M3" s="228"/>
      <c r="N3" s="228"/>
      <c r="O3" s="228"/>
    </row>
    <row r="4" spans="1:15" ht="18.75" customHeight="1">
      <c r="A4" s="206" t="s">
        <v>155</v>
      </c>
      <c r="B4" s="7"/>
      <c r="C4" s="201" t="s">
        <v>151</v>
      </c>
      <c r="D4" s="201"/>
      <c r="E4" s="201"/>
      <c r="F4" s="201"/>
      <c r="G4" s="4"/>
      <c r="H4" s="4"/>
      <c r="I4" s="4"/>
      <c r="J4" s="4"/>
      <c r="K4" s="229" t="s">
        <v>3</v>
      </c>
      <c r="L4" s="229"/>
      <c r="M4" s="229"/>
      <c r="N4" s="229"/>
      <c r="O4" s="229"/>
    </row>
    <row r="5" spans="1:15" ht="18.75" customHeight="1">
      <c r="A5" s="207"/>
      <c r="B5" s="9"/>
      <c r="C5" s="201" t="s">
        <v>152</v>
      </c>
      <c r="D5" s="201"/>
      <c r="E5" s="201"/>
      <c r="F5" s="201"/>
      <c r="G5" s="4"/>
      <c r="H5" s="4"/>
      <c r="I5" s="8"/>
      <c r="J5" s="8"/>
      <c r="K5" s="230" t="s">
        <v>4</v>
      </c>
      <c r="L5" s="230"/>
      <c r="M5" s="230"/>
      <c r="N5" s="230"/>
      <c r="O5" s="230"/>
    </row>
    <row r="6" spans="1:15" ht="18.75" customHeight="1">
      <c r="A6" s="208"/>
      <c r="B6" s="10"/>
      <c r="C6" s="201"/>
      <c r="D6" s="201"/>
      <c r="E6" s="201" t="s">
        <v>153</v>
      </c>
      <c r="F6" s="201"/>
      <c r="G6" s="4"/>
      <c r="H6" s="4"/>
      <c r="I6" s="8"/>
      <c r="J6" s="8"/>
      <c r="K6" s="231" t="s">
        <v>5</v>
      </c>
      <c r="L6" s="231"/>
      <c r="M6" s="231"/>
      <c r="N6" s="231"/>
      <c r="O6" s="231"/>
    </row>
    <row r="7" spans="1:15" ht="28.5" customHeight="1">
      <c r="A7" s="202" t="s">
        <v>193</v>
      </c>
      <c r="B7" s="9"/>
      <c r="C7" s="202" t="s">
        <v>192</v>
      </c>
      <c r="D7" s="9"/>
      <c r="E7" s="203"/>
      <c r="F7" s="203"/>
      <c r="G7" s="4"/>
      <c r="H7" s="4"/>
      <c r="I7" s="12"/>
      <c r="J7" s="12"/>
      <c r="K7" s="231" t="s">
        <v>6</v>
      </c>
      <c r="L7" s="231"/>
      <c r="M7" s="231"/>
      <c r="N7" s="231"/>
      <c r="O7" s="231"/>
    </row>
    <row r="8" spans="1:15" ht="18.75" customHeight="1">
      <c r="A8" s="232"/>
      <c r="B8" s="232"/>
      <c r="C8" s="4"/>
      <c r="D8" s="4"/>
      <c r="E8" s="4"/>
      <c r="F8" s="4"/>
      <c r="G8" s="4"/>
      <c r="H8" s="4"/>
      <c r="I8" s="11"/>
      <c r="J8" s="11"/>
      <c r="K8" s="231" t="s">
        <v>7</v>
      </c>
      <c r="L8" s="231"/>
      <c r="M8" s="231"/>
      <c r="N8" s="231"/>
      <c r="O8" s="11"/>
    </row>
    <row r="9" spans="1:15" ht="18.75" customHeight="1">
      <c r="A9" s="13"/>
      <c r="B9" s="13"/>
      <c r="C9" s="4"/>
      <c r="D9" s="4"/>
      <c r="E9" s="4"/>
      <c r="F9" s="4"/>
      <c r="G9" s="4"/>
      <c r="H9" s="4"/>
      <c r="I9" s="11"/>
      <c r="J9" s="11"/>
      <c r="K9" s="244" t="s">
        <v>192</v>
      </c>
      <c r="L9" s="245"/>
      <c r="M9" s="245"/>
      <c r="N9" s="11"/>
      <c r="O9" s="11"/>
    </row>
    <row r="10" spans="1:16" ht="16.5" customHeight="1">
      <c r="A10" s="14"/>
      <c r="B10" s="14"/>
      <c r="C10" s="15"/>
      <c r="D10" s="15"/>
      <c r="E10" s="15"/>
      <c r="F10" s="15"/>
      <c r="G10" s="15"/>
      <c r="H10" s="15"/>
      <c r="I10" s="16"/>
      <c r="J10" s="16"/>
      <c r="K10" s="17"/>
      <c r="L10" s="16"/>
      <c r="M10" s="16"/>
      <c r="N10" s="16"/>
      <c r="O10" s="16"/>
      <c r="P10" s="18"/>
    </row>
    <row r="11" spans="1:256" s="23" customFormat="1" ht="18.75">
      <c r="A11" s="233" t="s">
        <v>8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19"/>
      <c r="R11" s="19"/>
      <c r="S11" s="19"/>
      <c r="T11" s="19"/>
      <c r="U11" s="19"/>
      <c r="V11" s="19"/>
      <c r="W11" s="19"/>
      <c r="X11" s="19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18.75">
      <c r="A12" s="21"/>
      <c r="B12" s="233" t="s">
        <v>84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1"/>
      <c r="O12" s="21"/>
      <c r="P12" s="21"/>
      <c r="Q12" s="19"/>
      <c r="R12" s="19"/>
      <c r="S12" s="19"/>
      <c r="T12" s="19"/>
      <c r="U12" s="19"/>
      <c r="V12" s="19"/>
      <c r="W12" s="19"/>
      <c r="X12" s="19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7" customFormat="1" ht="13.5">
      <c r="A13" s="24" t="s">
        <v>188</v>
      </c>
      <c r="B13" s="25"/>
      <c r="C13" s="25"/>
      <c r="D13" s="25"/>
      <c r="E13" s="25"/>
      <c r="F13" s="25"/>
      <c r="G13" s="25"/>
      <c r="H13" s="25"/>
      <c r="I13" s="25"/>
      <c r="J13" s="25"/>
      <c r="K13" s="25" t="s">
        <v>180</v>
      </c>
      <c r="L13" s="234" t="s">
        <v>9</v>
      </c>
      <c r="M13" s="234"/>
      <c r="N13" s="234"/>
      <c r="O13" s="25"/>
      <c r="P13" s="26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17" s="29" customFormat="1" ht="56.25" customHeight="1">
      <c r="A14" s="226" t="s">
        <v>10</v>
      </c>
      <c r="B14" s="226" t="s">
        <v>11</v>
      </c>
      <c r="C14" s="226" t="s">
        <v>12</v>
      </c>
      <c r="D14" s="226" t="s">
        <v>13</v>
      </c>
      <c r="E14" s="226" t="s">
        <v>14</v>
      </c>
      <c r="F14" s="226"/>
      <c r="G14" s="226"/>
      <c r="H14" s="28" t="s">
        <v>15</v>
      </c>
      <c r="I14" s="226" t="s">
        <v>16</v>
      </c>
      <c r="J14" s="226"/>
      <c r="K14" s="226"/>
      <c r="L14" s="226"/>
      <c r="M14" s="226" t="s">
        <v>17</v>
      </c>
      <c r="N14" s="226"/>
      <c r="O14" s="226"/>
      <c r="P14" s="226"/>
      <c r="Q14" s="24"/>
    </row>
    <row r="15" spans="1:17" ht="17.25" customHeight="1">
      <c r="A15" s="226"/>
      <c r="B15" s="226"/>
      <c r="C15" s="226"/>
      <c r="D15" s="226"/>
      <c r="E15" s="30" t="s">
        <v>18</v>
      </c>
      <c r="F15" s="30" t="s">
        <v>19</v>
      </c>
      <c r="G15" s="30" t="s">
        <v>20</v>
      </c>
      <c r="H15" s="30" t="s">
        <v>21</v>
      </c>
      <c r="I15" s="31" t="s">
        <v>22</v>
      </c>
      <c r="J15" s="31" t="s">
        <v>23</v>
      </c>
      <c r="K15" s="31" t="s">
        <v>24</v>
      </c>
      <c r="L15" s="31" t="s">
        <v>25</v>
      </c>
      <c r="M15" s="31" t="s">
        <v>26</v>
      </c>
      <c r="N15" s="31" t="s">
        <v>27</v>
      </c>
      <c r="O15" s="31" t="s">
        <v>28</v>
      </c>
      <c r="P15" s="32" t="s">
        <v>29</v>
      </c>
      <c r="Q15" s="14"/>
    </row>
    <row r="16" spans="1:256" s="34" customFormat="1" ht="14.25">
      <c r="A16" s="236" t="s">
        <v>30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  <c r="Q16" s="14"/>
      <c r="R16" s="19"/>
      <c r="S16" s="19"/>
      <c r="T16" s="19"/>
      <c r="U16" s="19"/>
      <c r="V16" s="19"/>
      <c r="W16" s="19"/>
      <c r="X16" s="19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8" customFormat="1" ht="14.25">
      <c r="A17" s="239" t="s">
        <v>31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35"/>
      <c r="R17" s="36"/>
      <c r="S17" s="36"/>
      <c r="T17" s="36"/>
      <c r="U17" s="36"/>
      <c r="V17" s="36"/>
      <c r="W17" s="36"/>
      <c r="X17" s="36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40" customFormat="1" ht="15">
      <c r="A18" s="153" t="s">
        <v>94</v>
      </c>
      <c r="B18" s="152" t="s">
        <v>85</v>
      </c>
      <c r="C18" s="58" t="s">
        <v>198</v>
      </c>
      <c r="D18" s="114">
        <v>19.92</v>
      </c>
      <c r="E18" s="114">
        <v>11.66</v>
      </c>
      <c r="F18" s="114">
        <v>11.69</v>
      </c>
      <c r="G18" s="114">
        <v>10.03</v>
      </c>
      <c r="H18" s="114">
        <v>156.7</v>
      </c>
      <c r="I18" s="114">
        <v>0.064</v>
      </c>
      <c r="J18" s="114">
        <v>0.2</v>
      </c>
      <c r="K18" s="114">
        <v>254.66</v>
      </c>
      <c r="L18" s="114">
        <v>0.72</v>
      </c>
      <c r="M18" s="114">
        <v>83.74</v>
      </c>
      <c r="N18" s="114">
        <v>184.8</v>
      </c>
      <c r="O18" s="114">
        <v>13.86</v>
      </c>
      <c r="P18" s="114">
        <v>2.056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40" customFormat="1" ht="16.5" customHeight="1">
      <c r="A19" s="153" t="s">
        <v>95</v>
      </c>
      <c r="B19" s="41" t="s">
        <v>47</v>
      </c>
      <c r="C19" s="58">
        <v>50</v>
      </c>
      <c r="D19" s="114">
        <v>10.35</v>
      </c>
      <c r="E19" s="114">
        <v>1.55</v>
      </c>
      <c r="F19" s="114">
        <v>2.2</v>
      </c>
      <c r="G19" s="114">
        <v>9</v>
      </c>
      <c r="H19" s="114">
        <v>41.8</v>
      </c>
      <c r="I19" s="114">
        <v>0.05</v>
      </c>
      <c r="J19" s="114">
        <v>5.5</v>
      </c>
      <c r="K19" s="114">
        <v>0</v>
      </c>
      <c r="L19" s="114">
        <v>1.2</v>
      </c>
      <c r="M19" s="114">
        <v>10.73</v>
      </c>
      <c r="N19" s="114">
        <v>29.98</v>
      </c>
      <c r="O19" s="114">
        <v>10.4</v>
      </c>
      <c r="P19" s="114">
        <v>0.34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40" customFormat="1" ht="28.5" customHeight="1">
      <c r="A20" s="156" t="s">
        <v>92</v>
      </c>
      <c r="B20" s="41" t="s">
        <v>197</v>
      </c>
      <c r="C20" s="165">
        <v>10</v>
      </c>
      <c r="D20" s="45">
        <v>5.7</v>
      </c>
      <c r="E20" s="154">
        <v>0.08</v>
      </c>
      <c r="F20" s="155">
        <v>7.26</v>
      </c>
      <c r="G20" s="155">
        <v>0.14</v>
      </c>
      <c r="H20" s="155">
        <v>66.1</v>
      </c>
      <c r="I20" s="155">
        <v>0.001</v>
      </c>
      <c r="J20" s="155">
        <v>0</v>
      </c>
      <c r="K20" s="155">
        <v>40</v>
      </c>
      <c r="L20" s="155">
        <v>0.1</v>
      </c>
      <c r="M20" s="155">
        <v>2.4</v>
      </c>
      <c r="N20" s="154">
        <v>3</v>
      </c>
      <c r="O20" s="155">
        <v>0</v>
      </c>
      <c r="P20" s="45">
        <v>0.02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5">
      <c r="A21" s="54" t="s">
        <v>38</v>
      </c>
      <c r="B21" s="41" t="s">
        <v>39</v>
      </c>
      <c r="C21" s="165">
        <v>200</v>
      </c>
      <c r="D21" s="45">
        <v>8.78</v>
      </c>
      <c r="E21" s="45">
        <v>5.2</v>
      </c>
      <c r="F21" s="45">
        <v>3.63</v>
      </c>
      <c r="G21" s="45">
        <v>17.28</v>
      </c>
      <c r="H21" s="45">
        <v>118.67</v>
      </c>
      <c r="I21" s="45">
        <v>0.053</v>
      </c>
      <c r="J21" s="45">
        <v>1.6</v>
      </c>
      <c r="K21" s="45">
        <v>24</v>
      </c>
      <c r="L21" s="45">
        <v>0</v>
      </c>
      <c r="M21" s="45">
        <v>152.93</v>
      </c>
      <c r="N21" s="45">
        <v>127.87</v>
      </c>
      <c r="O21" s="45">
        <v>22.27</v>
      </c>
      <c r="P21" s="45">
        <v>0.55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s="180" customFormat="1" ht="15">
      <c r="A22" s="54" t="s">
        <v>34</v>
      </c>
      <c r="B22" s="42" t="s">
        <v>106</v>
      </c>
      <c r="C22" s="165">
        <v>40</v>
      </c>
      <c r="D22" s="113">
        <v>4.96</v>
      </c>
      <c r="E22" s="113">
        <v>3.28</v>
      </c>
      <c r="F22" s="113">
        <v>4.48</v>
      </c>
      <c r="G22" s="113">
        <v>46.84</v>
      </c>
      <c r="H22" s="113">
        <v>178.8</v>
      </c>
      <c r="I22" s="113">
        <v>0.04</v>
      </c>
      <c r="J22" s="113">
        <v>0</v>
      </c>
      <c r="K22" s="113">
        <v>4</v>
      </c>
      <c r="L22" s="113">
        <v>1.4</v>
      </c>
      <c r="M22" s="113">
        <v>11.6</v>
      </c>
      <c r="N22" s="113">
        <v>36</v>
      </c>
      <c r="O22" s="113">
        <v>8</v>
      </c>
      <c r="P22" s="113">
        <v>0.84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s="40" customFormat="1" ht="15">
      <c r="A23" s="54" t="s">
        <v>34</v>
      </c>
      <c r="B23" s="41" t="s">
        <v>35</v>
      </c>
      <c r="C23" s="165">
        <v>30</v>
      </c>
      <c r="D23" s="45">
        <v>1.17</v>
      </c>
      <c r="E23" s="45">
        <v>2.37</v>
      </c>
      <c r="F23" s="45">
        <v>0.3</v>
      </c>
      <c r="G23" s="45">
        <v>14.49</v>
      </c>
      <c r="H23" s="45">
        <v>70.5</v>
      </c>
      <c r="I23" s="45">
        <v>0.048</v>
      </c>
      <c r="J23" s="45">
        <v>0</v>
      </c>
      <c r="K23" s="45">
        <v>0</v>
      </c>
      <c r="L23" s="45">
        <v>0.39</v>
      </c>
      <c r="M23" s="45">
        <v>6.9</v>
      </c>
      <c r="N23" s="45">
        <v>26.1</v>
      </c>
      <c r="O23" s="45">
        <v>9.9</v>
      </c>
      <c r="P23" s="45">
        <v>0.6</v>
      </c>
      <c r="Q23" s="48"/>
      <c r="R23" s="4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34" customFormat="1" ht="17.25" customHeight="1">
      <c r="A24" s="108" t="s">
        <v>36</v>
      </c>
      <c r="B24" s="117"/>
      <c r="C24" s="118"/>
      <c r="D24" s="111">
        <f aca="true" t="shared" si="0" ref="D24:P24">SUM(D18:D23)</f>
        <v>50.88000000000001</v>
      </c>
      <c r="E24" s="111">
        <f t="shared" si="0"/>
        <v>24.140000000000004</v>
      </c>
      <c r="F24" s="111">
        <f t="shared" si="0"/>
        <v>29.56</v>
      </c>
      <c r="G24" s="111">
        <f t="shared" si="0"/>
        <v>97.78</v>
      </c>
      <c r="H24" s="111">
        <f t="shared" si="0"/>
        <v>632.57</v>
      </c>
      <c r="I24" s="111">
        <f t="shared" si="0"/>
        <v>0.256</v>
      </c>
      <c r="J24" s="111">
        <f t="shared" si="0"/>
        <v>7.300000000000001</v>
      </c>
      <c r="K24" s="111">
        <f t="shared" si="0"/>
        <v>322.65999999999997</v>
      </c>
      <c r="L24" s="111">
        <f t="shared" si="0"/>
        <v>3.81</v>
      </c>
      <c r="M24" s="111">
        <f t="shared" si="0"/>
        <v>268.3</v>
      </c>
      <c r="N24" s="111">
        <f t="shared" si="0"/>
        <v>407.75</v>
      </c>
      <c r="O24" s="111">
        <f t="shared" si="0"/>
        <v>64.43</v>
      </c>
      <c r="P24" s="111">
        <f t="shared" si="0"/>
        <v>4.406</v>
      </c>
      <c r="Q24" s="14"/>
      <c r="R24" s="50"/>
      <c r="S24" s="19"/>
      <c r="T24" s="19"/>
      <c r="U24" s="19"/>
      <c r="V24" s="19"/>
      <c r="W24" s="19"/>
      <c r="X24" s="1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2" customFormat="1" ht="15">
      <c r="A25" s="235" t="s">
        <v>189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51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40" customFormat="1" ht="15" customHeight="1">
      <c r="A26" s="54" t="s">
        <v>146</v>
      </c>
      <c r="B26" s="41" t="s">
        <v>196</v>
      </c>
      <c r="C26" s="43" t="s">
        <v>108</v>
      </c>
      <c r="D26" s="45">
        <v>33.58</v>
      </c>
      <c r="E26" s="45">
        <v>11.84</v>
      </c>
      <c r="F26" s="45">
        <v>15.04</v>
      </c>
      <c r="G26" s="45">
        <v>9.28</v>
      </c>
      <c r="H26" s="45">
        <v>219.2</v>
      </c>
      <c r="I26" s="45">
        <v>0.07</v>
      </c>
      <c r="J26" s="45">
        <v>0.92</v>
      </c>
      <c r="K26" s="45">
        <v>18</v>
      </c>
      <c r="L26" s="45">
        <v>1.46</v>
      </c>
      <c r="M26" s="45">
        <v>45.6</v>
      </c>
      <c r="N26" s="114">
        <v>174.7</v>
      </c>
      <c r="O26" s="113">
        <v>22.7</v>
      </c>
      <c r="P26" s="114">
        <v>0.61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40" customFormat="1" ht="15" customHeight="1">
      <c r="A27" s="54" t="s">
        <v>186</v>
      </c>
      <c r="B27" s="41" t="s">
        <v>207</v>
      </c>
      <c r="C27" s="43" t="s">
        <v>82</v>
      </c>
      <c r="D27" s="45">
        <v>9.67</v>
      </c>
      <c r="E27" s="45">
        <v>3.75</v>
      </c>
      <c r="F27" s="45">
        <v>4.17</v>
      </c>
      <c r="G27" s="45">
        <v>24.08</v>
      </c>
      <c r="H27" s="45">
        <v>146</v>
      </c>
      <c r="I27" s="45">
        <v>0.16</v>
      </c>
      <c r="J27" s="45">
        <v>21.98</v>
      </c>
      <c r="K27" s="45">
        <v>20</v>
      </c>
      <c r="L27" s="45">
        <v>0.21</v>
      </c>
      <c r="M27" s="45">
        <v>16.2</v>
      </c>
      <c r="N27" s="45">
        <v>83.5</v>
      </c>
      <c r="O27" s="45">
        <v>30.7</v>
      </c>
      <c r="P27" s="45">
        <v>1.36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40" customFormat="1" ht="15.75" customHeight="1">
      <c r="A28" s="54" t="s">
        <v>185</v>
      </c>
      <c r="B28" s="41" t="s">
        <v>176</v>
      </c>
      <c r="C28" s="55">
        <v>50</v>
      </c>
      <c r="D28" s="45">
        <v>6.44</v>
      </c>
      <c r="E28" s="45">
        <v>0.4</v>
      </c>
      <c r="F28" s="45">
        <v>0.1</v>
      </c>
      <c r="G28" s="45">
        <v>1.6</v>
      </c>
      <c r="H28" s="45">
        <v>9</v>
      </c>
      <c r="I28" s="114">
        <v>0.033</v>
      </c>
      <c r="J28" s="114">
        <v>2.5</v>
      </c>
      <c r="K28" s="114">
        <v>0</v>
      </c>
      <c r="L28" s="114">
        <v>0.083</v>
      </c>
      <c r="M28" s="114">
        <v>19.17</v>
      </c>
      <c r="N28" s="219">
        <v>35</v>
      </c>
      <c r="O28" s="114">
        <v>11.67</v>
      </c>
      <c r="P28" s="114">
        <v>0.5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40" customFormat="1" ht="15.75" customHeight="1">
      <c r="A29" s="41" t="s">
        <v>184</v>
      </c>
      <c r="B29" s="42" t="s">
        <v>32</v>
      </c>
      <c r="C29" s="43" t="s">
        <v>33</v>
      </c>
      <c r="D29" s="45">
        <v>1.32</v>
      </c>
      <c r="E29" s="45">
        <v>0.2</v>
      </c>
      <c r="F29" s="45">
        <v>0</v>
      </c>
      <c r="G29" s="45">
        <v>15</v>
      </c>
      <c r="H29" s="45">
        <v>65</v>
      </c>
      <c r="I29" s="45">
        <v>0.001</v>
      </c>
      <c r="J29" s="45">
        <v>0.1</v>
      </c>
      <c r="K29" s="45">
        <v>0.001</v>
      </c>
      <c r="L29" s="45">
        <v>0</v>
      </c>
      <c r="M29" s="45">
        <v>5.25</v>
      </c>
      <c r="N29" s="45">
        <v>8.24</v>
      </c>
      <c r="O29" s="45">
        <v>4.4</v>
      </c>
      <c r="P29" s="45">
        <v>0.87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s="40" customFormat="1" ht="14.25" customHeight="1">
      <c r="A30" s="54" t="s">
        <v>183</v>
      </c>
      <c r="B30" s="41" t="s">
        <v>96</v>
      </c>
      <c r="C30" s="165">
        <v>100</v>
      </c>
      <c r="D30" s="45">
        <v>15.67</v>
      </c>
      <c r="E30" s="45">
        <v>1.51</v>
      </c>
      <c r="F30" s="45">
        <v>0.51</v>
      </c>
      <c r="G30" s="45">
        <v>21</v>
      </c>
      <c r="H30" s="45">
        <v>95</v>
      </c>
      <c r="I30" s="45">
        <v>0.04</v>
      </c>
      <c r="J30" s="45">
        <v>10</v>
      </c>
      <c r="K30" s="45">
        <v>0</v>
      </c>
      <c r="L30" s="169">
        <v>0</v>
      </c>
      <c r="M30" s="45">
        <v>8</v>
      </c>
      <c r="N30" s="45">
        <v>28</v>
      </c>
      <c r="O30" s="45">
        <v>42</v>
      </c>
      <c r="P30" s="45">
        <v>0.6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40" customFormat="1" ht="17.25" customHeight="1">
      <c r="A31" s="54" t="s">
        <v>34</v>
      </c>
      <c r="B31" s="41" t="s">
        <v>195</v>
      </c>
      <c r="C31" s="165">
        <v>30</v>
      </c>
      <c r="D31" s="45">
        <v>1.8</v>
      </c>
      <c r="E31" s="45">
        <v>1.98</v>
      </c>
      <c r="F31" s="45">
        <v>0.36</v>
      </c>
      <c r="G31" s="45">
        <v>10.02</v>
      </c>
      <c r="H31" s="45">
        <v>52.2</v>
      </c>
      <c r="I31" s="45">
        <v>0.054</v>
      </c>
      <c r="J31" s="45">
        <v>0</v>
      </c>
      <c r="K31" s="45">
        <v>0</v>
      </c>
      <c r="L31" s="45">
        <v>0.42</v>
      </c>
      <c r="M31" s="45">
        <v>10.5</v>
      </c>
      <c r="N31" s="45">
        <v>47.4</v>
      </c>
      <c r="O31" s="45">
        <v>14.1</v>
      </c>
      <c r="P31" s="45">
        <v>1.17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34" customFormat="1" ht="15" customHeight="1">
      <c r="A32" s="108" t="s">
        <v>36</v>
      </c>
      <c r="B32" s="109"/>
      <c r="C32" s="110"/>
      <c r="D32" s="111">
        <f aca="true" t="shared" si="1" ref="D32:P32">SUM(D26:D31)</f>
        <v>68.47999999999999</v>
      </c>
      <c r="E32" s="111">
        <f t="shared" si="1"/>
        <v>19.680000000000003</v>
      </c>
      <c r="F32" s="111">
        <f t="shared" si="1"/>
        <v>20.180000000000003</v>
      </c>
      <c r="G32" s="111">
        <f t="shared" si="1"/>
        <v>80.98</v>
      </c>
      <c r="H32" s="111">
        <f t="shared" si="1"/>
        <v>586.4000000000001</v>
      </c>
      <c r="I32" s="111">
        <f t="shared" si="1"/>
        <v>0.358</v>
      </c>
      <c r="J32" s="111">
        <f t="shared" si="1"/>
        <v>35.5</v>
      </c>
      <c r="K32" s="111">
        <f t="shared" si="1"/>
        <v>38.001</v>
      </c>
      <c r="L32" s="111">
        <f t="shared" si="1"/>
        <v>2.173</v>
      </c>
      <c r="M32" s="111">
        <f t="shared" si="1"/>
        <v>104.72</v>
      </c>
      <c r="N32" s="111">
        <f t="shared" si="1"/>
        <v>376.84</v>
      </c>
      <c r="O32" s="111">
        <f t="shared" si="1"/>
        <v>125.57</v>
      </c>
      <c r="P32" s="111">
        <f t="shared" si="1"/>
        <v>5.11</v>
      </c>
      <c r="Q32" s="19"/>
      <c r="R32" s="19"/>
      <c r="S32" s="19"/>
      <c r="T32" s="19"/>
      <c r="U32" s="19"/>
      <c r="V32" s="19"/>
      <c r="W32" s="19"/>
      <c r="X32" s="19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16" s="53" customFormat="1" ht="15">
      <c r="A33" s="235" t="s">
        <v>40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256" s="40" customFormat="1" ht="27.75" customHeight="1">
      <c r="A34" s="54" t="s">
        <v>171</v>
      </c>
      <c r="B34" s="170" t="s">
        <v>202</v>
      </c>
      <c r="C34" s="171" t="s">
        <v>83</v>
      </c>
      <c r="D34" s="172">
        <v>10.39</v>
      </c>
      <c r="E34" s="172">
        <v>3.18</v>
      </c>
      <c r="F34" s="172">
        <v>3.89</v>
      </c>
      <c r="G34" s="172">
        <v>21.44</v>
      </c>
      <c r="H34" s="172">
        <v>134</v>
      </c>
      <c r="I34" s="172">
        <v>0.04</v>
      </c>
      <c r="J34" s="172">
        <v>0</v>
      </c>
      <c r="K34" s="172">
        <v>20</v>
      </c>
      <c r="L34" s="182">
        <v>0.5</v>
      </c>
      <c r="M34" s="172">
        <v>8</v>
      </c>
      <c r="N34" s="172">
        <v>27.6</v>
      </c>
      <c r="O34" s="172">
        <v>5.5</v>
      </c>
      <c r="P34" s="172">
        <v>0.32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ht="26.25" customHeight="1">
      <c r="A35" s="156" t="s">
        <v>92</v>
      </c>
      <c r="B35" s="41" t="s">
        <v>197</v>
      </c>
      <c r="C35" s="165">
        <v>10</v>
      </c>
      <c r="D35" s="45">
        <v>5.7</v>
      </c>
      <c r="E35" s="154">
        <v>0.08</v>
      </c>
      <c r="F35" s="155">
        <v>7.26</v>
      </c>
      <c r="G35" s="155">
        <v>0.14</v>
      </c>
      <c r="H35" s="155">
        <v>66.1</v>
      </c>
      <c r="I35" s="155">
        <v>0.001</v>
      </c>
      <c r="J35" s="155">
        <v>0</v>
      </c>
      <c r="K35" s="155">
        <v>40</v>
      </c>
      <c r="L35" s="155">
        <v>0.1</v>
      </c>
      <c r="M35" s="155">
        <v>2.4</v>
      </c>
      <c r="N35" s="154">
        <v>3</v>
      </c>
      <c r="O35" s="155">
        <v>0</v>
      </c>
      <c r="P35" s="45">
        <v>0.02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</row>
    <row r="36" spans="1:256" s="180" customFormat="1" ht="15.75" customHeight="1">
      <c r="A36" s="156" t="s">
        <v>93</v>
      </c>
      <c r="B36" s="42" t="s">
        <v>37</v>
      </c>
      <c r="C36" s="166">
        <v>30</v>
      </c>
      <c r="D36" s="113">
        <v>13.76</v>
      </c>
      <c r="E36" s="113">
        <v>6.93</v>
      </c>
      <c r="F36" s="113">
        <v>8.86</v>
      </c>
      <c r="G36" s="113">
        <v>0</v>
      </c>
      <c r="H36" s="113">
        <v>107.5</v>
      </c>
      <c r="I36" s="113">
        <v>0</v>
      </c>
      <c r="J36" s="113">
        <v>0.22</v>
      </c>
      <c r="K36" s="113">
        <v>78</v>
      </c>
      <c r="L36" s="113">
        <v>1.2</v>
      </c>
      <c r="M36" s="113">
        <v>264</v>
      </c>
      <c r="N36" s="113">
        <v>150</v>
      </c>
      <c r="O36" s="113">
        <v>10.5</v>
      </c>
      <c r="P36" s="113">
        <v>0.3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</row>
    <row r="37" spans="1:256" s="40" customFormat="1" ht="17.25" customHeight="1">
      <c r="A37" s="54" t="s">
        <v>101</v>
      </c>
      <c r="B37" s="41" t="s">
        <v>102</v>
      </c>
      <c r="C37" s="55">
        <v>200</v>
      </c>
      <c r="D37" s="45">
        <v>10.08</v>
      </c>
      <c r="E37" s="45">
        <v>2.87</v>
      </c>
      <c r="F37" s="45">
        <v>1.95</v>
      </c>
      <c r="G37" s="45">
        <v>20.67</v>
      </c>
      <c r="H37" s="45">
        <v>112</v>
      </c>
      <c r="I37" s="45">
        <v>0.027</v>
      </c>
      <c r="J37" s="45">
        <v>0.37</v>
      </c>
      <c r="K37" s="45">
        <v>9.33</v>
      </c>
      <c r="L37" s="114">
        <v>0.57</v>
      </c>
      <c r="M37" s="45">
        <v>127.33</v>
      </c>
      <c r="N37" s="113">
        <v>85.47</v>
      </c>
      <c r="O37" s="114">
        <v>12.67</v>
      </c>
      <c r="P37" s="114">
        <v>0.08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s="40" customFormat="1" ht="3.75" customHeight="1" hidden="1">
      <c r="A38" s="156"/>
      <c r="B38" s="42"/>
      <c r="C38" s="166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s="40" customFormat="1" ht="15">
      <c r="A39" s="54" t="s">
        <v>34</v>
      </c>
      <c r="B39" s="42" t="s">
        <v>116</v>
      </c>
      <c r="C39" s="165">
        <v>50</v>
      </c>
      <c r="D39" s="113">
        <v>6</v>
      </c>
      <c r="E39" s="113">
        <v>4.39</v>
      </c>
      <c r="F39" s="113">
        <v>1.23</v>
      </c>
      <c r="G39" s="113">
        <v>32.94</v>
      </c>
      <c r="H39" s="113">
        <v>144</v>
      </c>
      <c r="I39" s="113">
        <v>0.07</v>
      </c>
      <c r="J39" s="113">
        <v>0</v>
      </c>
      <c r="K39" s="113">
        <v>9</v>
      </c>
      <c r="L39" s="113">
        <v>0.8</v>
      </c>
      <c r="M39" s="113">
        <v>11</v>
      </c>
      <c r="N39" s="113">
        <v>44.2</v>
      </c>
      <c r="O39" s="113">
        <v>16.2</v>
      </c>
      <c r="P39" s="113">
        <v>0.76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s="40" customFormat="1" ht="15">
      <c r="A40" s="54" t="s">
        <v>34</v>
      </c>
      <c r="B40" s="41" t="s">
        <v>35</v>
      </c>
      <c r="C40" s="165">
        <v>30</v>
      </c>
      <c r="D40" s="45">
        <v>1.17</v>
      </c>
      <c r="E40" s="45">
        <v>2.37</v>
      </c>
      <c r="F40" s="45">
        <v>0.3</v>
      </c>
      <c r="G40" s="45">
        <v>14.49</v>
      </c>
      <c r="H40" s="45">
        <v>70.5</v>
      </c>
      <c r="I40" s="45">
        <v>0.048</v>
      </c>
      <c r="J40" s="45">
        <v>0</v>
      </c>
      <c r="K40" s="45">
        <v>0</v>
      </c>
      <c r="L40" s="45">
        <v>0.39</v>
      </c>
      <c r="M40" s="45">
        <v>6.9</v>
      </c>
      <c r="N40" s="45">
        <v>26.1</v>
      </c>
      <c r="O40" s="45">
        <v>9.9</v>
      </c>
      <c r="P40" s="45">
        <v>0.6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s="34" customFormat="1" ht="14.25">
      <c r="A41" s="108" t="s">
        <v>36</v>
      </c>
      <c r="B41" s="108"/>
      <c r="C41" s="121"/>
      <c r="D41" s="157">
        <f aca="true" t="shared" si="2" ref="D41:J41">SUM(D34:D40)</f>
        <v>47.1</v>
      </c>
      <c r="E41" s="157">
        <f>SUM(E34:E40)</f>
        <v>19.82</v>
      </c>
      <c r="F41" s="157">
        <f t="shared" si="2"/>
        <v>23.49</v>
      </c>
      <c r="G41" s="157">
        <f t="shared" si="2"/>
        <v>89.67999999999999</v>
      </c>
      <c r="H41" s="157">
        <f t="shared" si="2"/>
        <v>634.1</v>
      </c>
      <c r="I41" s="157">
        <f t="shared" si="2"/>
        <v>0.186</v>
      </c>
      <c r="J41" s="157">
        <f t="shared" si="2"/>
        <v>0.59</v>
      </c>
      <c r="K41" s="157">
        <f>SUM(K34,K35,K37,K40)</f>
        <v>69.33</v>
      </c>
      <c r="L41" s="157">
        <f>SUM(L34:L40)</f>
        <v>3.56</v>
      </c>
      <c r="M41" s="157">
        <f>SUM(M34:M40)</f>
        <v>419.62999999999994</v>
      </c>
      <c r="N41" s="157">
        <f>SUM(N34:N40)</f>
        <v>336.37</v>
      </c>
      <c r="O41" s="157">
        <f>SUM(O34:O40)</f>
        <v>54.77</v>
      </c>
      <c r="P41" s="157">
        <f>SUM(P34:P40)</f>
        <v>2.08</v>
      </c>
      <c r="Q41" s="19"/>
      <c r="R41" s="19"/>
      <c r="S41" s="19"/>
      <c r="T41" s="19"/>
      <c r="U41" s="19"/>
      <c r="V41" s="19"/>
      <c r="W41" s="19"/>
      <c r="X41" s="19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8" customFormat="1" ht="15">
      <c r="A42" s="235" t="s">
        <v>41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36"/>
      <c r="R42" s="36"/>
      <c r="S42" s="36"/>
      <c r="T42" s="36"/>
      <c r="U42" s="36"/>
      <c r="V42" s="36"/>
      <c r="W42" s="36"/>
      <c r="X42" s="36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40" customFormat="1" ht="15">
      <c r="A43" s="54" t="s">
        <v>100</v>
      </c>
      <c r="B43" s="41" t="s">
        <v>69</v>
      </c>
      <c r="C43" s="43" t="s">
        <v>208</v>
      </c>
      <c r="D43" s="45">
        <v>31.87</v>
      </c>
      <c r="E43" s="45">
        <v>21.9</v>
      </c>
      <c r="F43" s="45">
        <v>24.35</v>
      </c>
      <c r="G43" s="45">
        <v>45.85</v>
      </c>
      <c r="H43" s="45">
        <v>459</v>
      </c>
      <c r="I43" s="45">
        <v>0.058</v>
      </c>
      <c r="J43" s="45">
        <v>0.06</v>
      </c>
      <c r="K43" s="45">
        <v>51.84</v>
      </c>
      <c r="L43" s="169">
        <v>0.25</v>
      </c>
      <c r="M43" s="45">
        <v>48.53</v>
      </c>
      <c r="N43" s="45">
        <v>213.84</v>
      </c>
      <c r="O43" s="45">
        <v>50.11</v>
      </c>
      <c r="P43" s="45">
        <v>2.22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s="40" customFormat="1" ht="15">
      <c r="A44" s="54" t="s">
        <v>185</v>
      </c>
      <c r="B44" s="41" t="s">
        <v>176</v>
      </c>
      <c r="C44" s="55">
        <v>50</v>
      </c>
      <c r="D44" s="45">
        <v>6.44</v>
      </c>
      <c r="E44" s="45">
        <v>0.4</v>
      </c>
      <c r="F44" s="45">
        <v>0.1</v>
      </c>
      <c r="G44" s="45">
        <v>1.6</v>
      </c>
      <c r="H44" s="45">
        <v>9</v>
      </c>
      <c r="I44" s="114">
        <v>0.033</v>
      </c>
      <c r="J44" s="114">
        <v>2.5</v>
      </c>
      <c r="K44" s="114">
        <v>0</v>
      </c>
      <c r="L44" s="114">
        <v>0.083</v>
      </c>
      <c r="M44" s="114">
        <v>19.17</v>
      </c>
      <c r="N44" s="219">
        <v>35</v>
      </c>
      <c r="O44" s="114">
        <v>11.67</v>
      </c>
      <c r="P44" s="114">
        <v>0.5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s="40" customFormat="1" ht="15">
      <c r="A45" s="54" t="s">
        <v>99</v>
      </c>
      <c r="B45" s="42" t="s">
        <v>50</v>
      </c>
      <c r="C45" s="43" t="s">
        <v>51</v>
      </c>
      <c r="D45" s="45">
        <v>2.41</v>
      </c>
      <c r="E45" s="45">
        <v>0.093</v>
      </c>
      <c r="F45" s="45">
        <v>0.014</v>
      </c>
      <c r="G45" s="45">
        <v>16</v>
      </c>
      <c r="H45" s="45">
        <v>60</v>
      </c>
      <c r="I45" s="45">
        <v>0</v>
      </c>
      <c r="J45" s="45">
        <v>1.89</v>
      </c>
      <c r="K45" s="45">
        <v>0</v>
      </c>
      <c r="L45" s="45">
        <v>0</v>
      </c>
      <c r="M45" s="45">
        <v>12.53</v>
      </c>
      <c r="N45" s="114">
        <v>3.2</v>
      </c>
      <c r="O45" s="114">
        <v>1.73</v>
      </c>
      <c r="P45" s="114">
        <v>0.28</v>
      </c>
      <c r="Q45" s="48"/>
      <c r="R45" s="4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s="40" customFormat="1" ht="15">
      <c r="A46" s="54" t="s">
        <v>172</v>
      </c>
      <c r="B46" s="42" t="s">
        <v>103</v>
      </c>
      <c r="C46" s="166">
        <v>100</v>
      </c>
      <c r="D46" s="113">
        <v>10.15</v>
      </c>
      <c r="E46" s="113">
        <v>0.4</v>
      </c>
      <c r="F46" s="113">
        <v>0.4</v>
      </c>
      <c r="G46" s="113">
        <v>9.87</v>
      </c>
      <c r="H46" s="113">
        <v>44.3</v>
      </c>
      <c r="I46" s="113">
        <v>0.03</v>
      </c>
      <c r="J46" s="113">
        <v>10</v>
      </c>
      <c r="K46" s="113">
        <v>0</v>
      </c>
      <c r="L46" s="113">
        <v>0</v>
      </c>
      <c r="M46" s="113">
        <v>16</v>
      </c>
      <c r="N46" s="113">
        <v>11.1</v>
      </c>
      <c r="O46" s="113">
        <v>9</v>
      </c>
      <c r="P46" s="113">
        <v>2.2</v>
      </c>
      <c r="Q46" s="48"/>
      <c r="R46" s="4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s="40" customFormat="1" ht="15">
      <c r="A47" s="54" t="s">
        <v>34</v>
      </c>
      <c r="B47" s="41" t="s">
        <v>195</v>
      </c>
      <c r="C47" s="165">
        <v>30</v>
      </c>
      <c r="D47" s="45">
        <v>1.8</v>
      </c>
      <c r="E47" s="45">
        <v>1.98</v>
      </c>
      <c r="F47" s="45">
        <v>0.36</v>
      </c>
      <c r="G47" s="45">
        <v>10.02</v>
      </c>
      <c r="H47" s="45">
        <v>52.2</v>
      </c>
      <c r="I47" s="45">
        <v>0.054</v>
      </c>
      <c r="J47" s="45">
        <v>0</v>
      </c>
      <c r="K47" s="45">
        <v>0</v>
      </c>
      <c r="L47" s="45">
        <v>0.42</v>
      </c>
      <c r="M47" s="45">
        <v>10.5</v>
      </c>
      <c r="N47" s="45">
        <v>47.4</v>
      </c>
      <c r="O47" s="45">
        <v>14.1</v>
      </c>
      <c r="P47" s="45">
        <v>1.17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s="34" customFormat="1" ht="15">
      <c r="A48" s="108" t="s">
        <v>36</v>
      </c>
      <c r="B48" s="109"/>
      <c r="C48" s="158"/>
      <c r="D48" s="111">
        <f aca="true" t="shared" si="3" ref="D48:P48">SUM(D43:D47)</f>
        <v>52.669999999999995</v>
      </c>
      <c r="E48" s="111">
        <f t="shared" si="3"/>
        <v>24.772999999999996</v>
      </c>
      <c r="F48" s="111">
        <f t="shared" si="3"/>
        <v>25.224</v>
      </c>
      <c r="G48" s="111">
        <f t="shared" si="3"/>
        <v>83.34</v>
      </c>
      <c r="H48" s="111">
        <f t="shared" si="3"/>
        <v>624.5</v>
      </c>
      <c r="I48" s="111">
        <f t="shared" si="3"/>
        <v>0.175</v>
      </c>
      <c r="J48" s="111">
        <f t="shared" si="3"/>
        <v>14.45</v>
      </c>
      <c r="K48" s="111">
        <f t="shared" si="3"/>
        <v>51.84</v>
      </c>
      <c r="L48" s="111">
        <f t="shared" si="3"/>
        <v>0.753</v>
      </c>
      <c r="M48" s="111">
        <f t="shared" si="3"/>
        <v>106.73</v>
      </c>
      <c r="N48" s="111">
        <f t="shared" si="3"/>
        <v>310.53999999999996</v>
      </c>
      <c r="O48" s="111">
        <f t="shared" si="3"/>
        <v>86.60999999999999</v>
      </c>
      <c r="P48" s="111">
        <f t="shared" si="3"/>
        <v>6.37</v>
      </c>
      <c r="Q48" s="19"/>
      <c r="R48" s="19"/>
      <c r="S48" s="19"/>
      <c r="T48" s="19"/>
      <c r="U48" s="19"/>
      <c r="V48" s="19"/>
      <c r="W48" s="19"/>
      <c r="X48" s="19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52" customFormat="1" ht="15">
      <c r="A49" s="235" t="s">
        <v>42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40" customFormat="1" ht="30">
      <c r="A50" s="156" t="s">
        <v>97</v>
      </c>
      <c r="B50" s="41" t="s">
        <v>209</v>
      </c>
      <c r="C50" s="165" t="s">
        <v>98</v>
      </c>
      <c r="D50" s="45">
        <v>61.35</v>
      </c>
      <c r="E50" s="45">
        <v>34.08</v>
      </c>
      <c r="F50" s="45">
        <v>26.1</v>
      </c>
      <c r="G50" s="45">
        <v>66</v>
      </c>
      <c r="H50" s="45">
        <v>494</v>
      </c>
      <c r="I50" s="45">
        <v>0.1</v>
      </c>
      <c r="J50" s="45">
        <v>0.48</v>
      </c>
      <c r="K50" s="45">
        <v>148</v>
      </c>
      <c r="L50" s="169">
        <v>0.76</v>
      </c>
      <c r="M50" s="45">
        <v>294.6</v>
      </c>
      <c r="N50" s="114">
        <v>420.6</v>
      </c>
      <c r="O50" s="113">
        <v>44.4</v>
      </c>
      <c r="P50" s="114">
        <v>1.38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ht="27.75" customHeight="1">
      <c r="A51" s="156" t="s">
        <v>92</v>
      </c>
      <c r="B51" s="41" t="s">
        <v>197</v>
      </c>
      <c r="C51" s="165">
        <v>10</v>
      </c>
      <c r="D51" s="45">
        <v>5.7</v>
      </c>
      <c r="E51" s="154">
        <v>0.08</v>
      </c>
      <c r="F51" s="155">
        <v>7.26</v>
      </c>
      <c r="G51" s="155">
        <v>0.14</v>
      </c>
      <c r="H51" s="155">
        <v>66.1</v>
      </c>
      <c r="I51" s="155">
        <v>0.001</v>
      </c>
      <c r="J51" s="155">
        <v>0</v>
      </c>
      <c r="K51" s="155">
        <v>40</v>
      </c>
      <c r="L51" s="155">
        <v>0.1</v>
      </c>
      <c r="M51" s="155">
        <v>2.4</v>
      </c>
      <c r="N51" s="154">
        <v>3</v>
      </c>
      <c r="O51" s="155">
        <v>0</v>
      </c>
      <c r="P51" s="45">
        <v>0.02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</row>
    <row r="52" spans="1:256" s="168" customFormat="1" ht="15.75" customHeight="1">
      <c r="A52" s="41" t="s">
        <v>184</v>
      </c>
      <c r="B52" s="42" t="s">
        <v>32</v>
      </c>
      <c r="C52" s="43" t="s">
        <v>33</v>
      </c>
      <c r="D52" s="45">
        <v>1.32</v>
      </c>
      <c r="E52" s="45">
        <v>0.2</v>
      </c>
      <c r="F52" s="45">
        <v>0</v>
      </c>
      <c r="G52" s="45">
        <v>15</v>
      </c>
      <c r="H52" s="45">
        <v>65</v>
      </c>
      <c r="I52" s="45">
        <v>0.001</v>
      </c>
      <c r="J52" s="45">
        <v>0.1</v>
      </c>
      <c r="K52" s="45">
        <v>0.001</v>
      </c>
      <c r="L52" s="45">
        <v>0</v>
      </c>
      <c r="M52" s="45">
        <v>5.25</v>
      </c>
      <c r="N52" s="45">
        <v>8.24</v>
      </c>
      <c r="O52" s="45">
        <v>4.4</v>
      </c>
      <c r="P52" s="45">
        <v>0.87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</row>
    <row r="53" spans="1:256" s="168" customFormat="1" ht="15" customHeight="1">
      <c r="A53" s="54" t="s">
        <v>34</v>
      </c>
      <c r="B53" s="42" t="s">
        <v>106</v>
      </c>
      <c r="C53" s="165">
        <v>40</v>
      </c>
      <c r="D53" s="113">
        <v>4.96</v>
      </c>
      <c r="E53" s="113">
        <v>3.28</v>
      </c>
      <c r="F53" s="113">
        <v>4.48</v>
      </c>
      <c r="G53" s="113">
        <v>46.84</v>
      </c>
      <c r="H53" s="113">
        <v>178.8</v>
      </c>
      <c r="I53" s="113">
        <v>0.04</v>
      </c>
      <c r="J53" s="113">
        <v>0</v>
      </c>
      <c r="K53" s="113">
        <v>4</v>
      </c>
      <c r="L53" s="113">
        <v>1.4</v>
      </c>
      <c r="M53" s="113">
        <v>11.6</v>
      </c>
      <c r="N53" s="113">
        <v>36</v>
      </c>
      <c r="O53" s="113">
        <v>8</v>
      </c>
      <c r="P53" s="113">
        <v>0.84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</row>
    <row r="54" spans="1:256" s="40" customFormat="1" ht="15">
      <c r="A54" s="54" t="s">
        <v>34</v>
      </c>
      <c r="B54" s="41" t="s">
        <v>35</v>
      </c>
      <c r="C54" s="165">
        <v>30</v>
      </c>
      <c r="D54" s="45">
        <v>1.17</v>
      </c>
      <c r="E54" s="45">
        <v>2.37</v>
      </c>
      <c r="F54" s="45">
        <v>0.3</v>
      </c>
      <c r="G54" s="45">
        <v>14.49</v>
      </c>
      <c r="H54" s="45">
        <v>70.5</v>
      </c>
      <c r="I54" s="45">
        <v>0.048</v>
      </c>
      <c r="J54" s="45">
        <v>0</v>
      </c>
      <c r="K54" s="45">
        <v>0</v>
      </c>
      <c r="L54" s="45">
        <v>0.39</v>
      </c>
      <c r="M54" s="45">
        <v>6.9</v>
      </c>
      <c r="N54" s="45">
        <v>26.1</v>
      </c>
      <c r="O54" s="45">
        <v>9.9</v>
      </c>
      <c r="P54" s="45">
        <v>0.6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s="34" customFormat="1" ht="15">
      <c r="A55" s="108" t="s">
        <v>36</v>
      </c>
      <c r="B55" s="109"/>
      <c r="C55" s="158"/>
      <c r="D55" s="111">
        <f aca="true" t="shared" si="4" ref="D55:P55">SUM(D50:D54)</f>
        <v>74.49999999999999</v>
      </c>
      <c r="E55" s="111">
        <f t="shared" si="4"/>
        <v>40.01</v>
      </c>
      <c r="F55" s="111">
        <f t="shared" si="4"/>
        <v>38.14</v>
      </c>
      <c r="G55" s="111">
        <f t="shared" si="4"/>
        <v>142.47</v>
      </c>
      <c r="H55" s="111">
        <f t="shared" si="4"/>
        <v>874.4000000000001</v>
      </c>
      <c r="I55" s="111">
        <f t="shared" si="4"/>
        <v>0.19</v>
      </c>
      <c r="J55" s="111">
        <f t="shared" si="4"/>
        <v>0.58</v>
      </c>
      <c r="K55" s="111">
        <f t="shared" si="4"/>
        <v>192.001</v>
      </c>
      <c r="L55" s="111">
        <f t="shared" si="4"/>
        <v>2.65</v>
      </c>
      <c r="M55" s="111">
        <f t="shared" si="4"/>
        <v>320.75</v>
      </c>
      <c r="N55" s="111">
        <f t="shared" si="4"/>
        <v>493.94000000000005</v>
      </c>
      <c r="O55" s="111">
        <f t="shared" si="4"/>
        <v>66.7</v>
      </c>
      <c r="P55" s="111">
        <f t="shared" si="4"/>
        <v>3.71</v>
      </c>
      <c r="Q55" s="19"/>
      <c r="R55" s="19"/>
      <c r="S55" s="19"/>
      <c r="T55" s="19"/>
      <c r="U55" s="19"/>
      <c r="V55" s="19"/>
      <c r="W55" s="19"/>
      <c r="X55" s="19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34" customFormat="1" ht="15.75" customHeight="1">
      <c r="A56" s="159" t="s">
        <v>44</v>
      </c>
      <c r="B56" s="160"/>
      <c r="C56" s="161"/>
      <c r="D56" s="161">
        <f>SUM(D55,D48,D41,D32,D24)</f>
        <v>293.63</v>
      </c>
      <c r="E56" s="161">
        <f>SUM(E55,E48,E41,E32,E24)</f>
        <v>128.423</v>
      </c>
      <c r="F56" s="161">
        <f>F24+F32+F41+F48+F55</f>
        <v>136.594</v>
      </c>
      <c r="G56" s="161">
        <f>G24+G32+G41+G48+G55</f>
        <v>494.25</v>
      </c>
      <c r="H56" s="161">
        <f>H24+H32+H41+H48+H55</f>
        <v>3351.9700000000003</v>
      </c>
      <c r="I56" s="161">
        <f>I24+I32+I41+I48+I55</f>
        <v>1.165</v>
      </c>
      <c r="J56" s="161">
        <f>J24+J32+J41+J48+J55</f>
        <v>58.42</v>
      </c>
      <c r="K56" s="161">
        <f>SUM(K55,K48,K41,K32,K24)</f>
        <v>673.8319999999999</v>
      </c>
      <c r="L56" s="161">
        <f>L24+L32+L41+L48+L55</f>
        <v>12.946000000000002</v>
      </c>
      <c r="M56" s="161">
        <f>M24+M32+M41+M48+M55</f>
        <v>1220.1299999999999</v>
      </c>
      <c r="N56" s="161">
        <f>N24+N32+N41+N48+N55</f>
        <v>1925.44</v>
      </c>
      <c r="O56" s="161">
        <f>O24+O32+O41+O48+O55</f>
        <v>398.08</v>
      </c>
      <c r="P56" s="161">
        <f>P24+P32+P41+P48+P55</f>
        <v>21.676000000000002</v>
      </c>
      <c r="Q56" s="19"/>
      <c r="R56" s="19"/>
      <c r="S56" s="19"/>
      <c r="T56" s="19"/>
      <c r="U56" s="19"/>
      <c r="V56" s="19"/>
      <c r="W56" s="19"/>
      <c r="X56" s="19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27" customFormat="1" ht="14.25">
      <c r="A57" s="246" t="s">
        <v>45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27" customFormat="1" ht="15">
      <c r="A58" s="235" t="s">
        <v>46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52" customFormat="1" ht="27" customHeight="1">
      <c r="A59" s="54" t="s">
        <v>86</v>
      </c>
      <c r="B59" s="41" t="s">
        <v>203</v>
      </c>
      <c r="C59" s="43" t="s">
        <v>83</v>
      </c>
      <c r="D59" s="45">
        <v>11.87</v>
      </c>
      <c r="E59" s="45">
        <v>4.09</v>
      </c>
      <c r="F59" s="45">
        <v>4.07</v>
      </c>
      <c r="G59" s="45">
        <v>32.09</v>
      </c>
      <c r="H59" s="45">
        <v>177</v>
      </c>
      <c r="I59" s="45">
        <v>0.03</v>
      </c>
      <c r="J59" s="45">
        <v>0</v>
      </c>
      <c r="K59" s="45">
        <v>20</v>
      </c>
      <c r="L59" s="45">
        <v>0.25</v>
      </c>
      <c r="M59" s="45">
        <v>5.7</v>
      </c>
      <c r="N59" s="45">
        <v>67</v>
      </c>
      <c r="O59" s="45">
        <v>21.8</v>
      </c>
      <c r="P59" s="45">
        <v>0.45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s="40" customFormat="1" ht="27.75" customHeight="1">
      <c r="A60" s="156" t="s">
        <v>92</v>
      </c>
      <c r="B60" s="41" t="s">
        <v>197</v>
      </c>
      <c r="C60" s="165">
        <v>10</v>
      </c>
      <c r="D60" s="45">
        <v>5.7</v>
      </c>
      <c r="E60" s="154">
        <v>0.08</v>
      </c>
      <c r="F60" s="155">
        <v>7.26</v>
      </c>
      <c r="G60" s="155">
        <v>0.14</v>
      </c>
      <c r="H60" s="155">
        <v>66.1</v>
      </c>
      <c r="I60" s="155">
        <v>0.001</v>
      </c>
      <c r="J60" s="155">
        <v>0</v>
      </c>
      <c r="K60" s="155">
        <v>40</v>
      </c>
      <c r="L60" s="155">
        <v>0.1</v>
      </c>
      <c r="M60" s="155">
        <v>2.4</v>
      </c>
      <c r="N60" s="154">
        <v>3</v>
      </c>
      <c r="O60" s="155">
        <v>0</v>
      </c>
      <c r="P60" s="45">
        <v>0.02</v>
      </c>
      <c r="Q60" s="48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s="40" customFormat="1" ht="15">
      <c r="A61" s="156" t="s">
        <v>93</v>
      </c>
      <c r="B61" s="42" t="s">
        <v>37</v>
      </c>
      <c r="C61" s="222">
        <v>30</v>
      </c>
      <c r="D61" s="113">
        <v>13.76</v>
      </c>
      <c r="E61" s="113">
        <v>6.93</v>
      </c>
      <c r="F61" s="113">
        <v>8.86</v>
      </c>
      <c r="G61" s="113">
        <v>0</v>
      </c>
      <c r="H61" s="113">
        <v>107.5</v>
      </c>
      <c r="I61" s="113">
        <v>0</v>
      </c>
      <c r="J61" s="113">
        <v>0.22</v>
      </c>
      <c r="K61" s="113">
        <v>78</v>
      </c>
      <c r="L61" s="113">
        <v>1.2</v>
      </c>
      <c r="M61" s="113">
        <v>264</v>
      </c>
      <c r="N61" s="113">
        <v>150</v>
      </c>
      <c r="O61" s="113">
        <v>10.5</v>
      </c>
      <c r="P61" s="113">
        <v>0.3</v>
      </c>
      <c r="Q61" s="48"/>
      <c r="R61" s="4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:256" s="40" customFormat="1" ht="15">
      <c r="A62" s="54" t="s">
        <v>38</v>
      </c>
      <c r="B62" s="41" t="s">
        <v>39</v>
      </c>
      <c r="C62" s="165">
        <v>200</v>
      </c>
      <c r="D62" s="45">
        <v>8.78</v>
      </c>
      <c r="E62" s="45">
        <v>5.2</v>
      </c>
      <c r="F62" s="45">
        <v>3.63</v>
      </c>
      <c r="G62" s="45">
        <v>17.28</v>
      </c>
      <c r="H62" s="45">
        <v>118.67</v>
      </c>
      <c r="I62" s="45">
        <v>0.053</v>
      </c>
      <c r="J62" s="45">
        <v>1.6</v>
      </c>
      <c r="K62" s="45">
        <v>24</v>
      </c>
      <c r="L62" s="45">
        <v>0</v>
      </c>
      <c r="M62" s="45">
        <v>152.93</v>
      </c>
      <c r="N62" s="45">
        <v>127.87</v>
      </c>
      <c r="O62" s="45">
        <v>22.27</v>
      </c>
      <c r="P62" s="45">
        <v>0.55</v>
      </c>
      <c r="Q62" s="48"/>
      <c r="R62" s="4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s="40" customFormat="1" ht="15">
      <c r="A63" s="54" t="s">
        <v>34</v>
      </c>
      <c r="B63" s="41" t="s">
        <v>35</v>
      </c>
      <c r="C63" s="165">
        <v>30</v>
      </c>
      <c r="D63" s="45">
        <v>1.17</v>
      </c>
      <c r="E63" s="45">
        <v>2.37</v>
      </c>
      <c r="F63" s="45">
        <v>0.3</v>
      </c>
      <c r="G63" s="45">
        <v>14.49</v>
      </c>
      <c r="H63" s="45">
        <v>70.5</v>
      </c>
      <c r="I63" s="45">
        <v>0.048</v>
      </c>
      <c r="J63" s="45">
        <v>0</v>
      </c>
      <c r="K63" s="45">
        <v>0</v>
      </c>
      <c r="L63" s="45">
        <v>0.39</v>
      </c>
      <c r="M63" s="45">
        <v>6.9</v>
      </c>
      <c r="N63" s="45">
        <v>26.1</v>
      </c>
      <c r="O63" s="45">
        <v>9.9</v>
      </c>
      <c r="P63" s="45">
        <v>0.6</v>
      </c>
      <c r="Q63" s="48"/>
      <c r="R63" s="4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56" s="40" customFormat="1" ht="17.25" customHeight="1">
      <c r="A64" s="54" t="s">
        <v>172</v>
      </c>
      <c r="B64" s="42" t="s">
        <v>103</v>
      </c>
      <c r="C64" s="222">
        <v>100</v>
      </c>
      <c r="D64" s="113">
        <v>10.15</v>
      </c>
      <c r="E64" s="113">
        <v>0.4</v>
      </c>
      <c r="F64" s="113">
        <v>0.4</v>
      </c>
      <c r="G64" s="113">
        <v>9.87</v>
      </c>
      <c r="H64" s="113">
        <v>44.3</v>
      </c>
      <c r="I64" s="113">
        <v>0.03</v>
      </c>
      <c r="J64" s="113">
        <v>10</v>
      </c>
      <c r="K64" s="113">
        <v>0</v>
      </c>
      <c r="L64" s="113">
        <v>0</v>
      </c>
      <c r="M64" s="113">
        <v>16</v>
      </c>
      <c r="N64" s="113">
        <v>11.1</v>
      </c>
      <c r="O64" s="113">
        <v>9</v>
      </c>
      <c r="P64" s="113">
        <v>2.2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:256" ht="15.75" customHeight="1">
      <c r="A65" s="108" t="s">
        <v>36</v>
      </c>
      <c r="B65" s="162"/>
      <c r="C65" s="118"/>
      <c r="D65" s="111">
        <f aca="true" t="shared" si="5" ref="D65:P65">SUM(D59:D64)</f>
        <v>51.43</v>
      </c>
      <c r="E65" s="111">
        <f t="shared" si="5"/>
        <v>19.07</v>
      </c>
      <c r="F65" s="111">
        <f t="shared" si="5"/>
        <v>24.519999999999996</v>
      </c>
      <c r="G65" s="111">
        <f t="shared" si="5"/>
        <v>73.87</v>
      </c>
      <c r="H65" s="111">
        <f t="shared" si="5"/>
        <v>584.0699999999999</v>
      </c>
      <c r="I65" s="111">
        <f t="shared" si="5"/>
        <v>0.162</v>
      </c>
      <c r="J65" s="111">
        <f t="shared" si="5"/>
        <v>11.82</v>
      </c>
      <c r="K65" s="111">
        <f t="shared" si="5"/>
        <v>162</v>
      </c>
      <c r="L65" s="111">
        <f t="shared" si="5"/>
        <v>1.94</v>
      </c>
      <c r="M65" s="111">
        <f t="shared" si="5"/>
        <v>447.93</v>
      </c>
      <c r="N65" s="111">
        <f t="shared" si="5"/>
        <v>385.07000000000005</v>
      </c>
      <c r="O65" s="111">
        <f t="shared" si="5"/>
        <v>73.47</v>
      </c>
      <c r="P65" s="111">
        <f t="shared" si="5"/>
        <v>4.12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56" s="27" customFormat="1" ht="15">
      <c r="A66" s="235" t="s">
        <v>48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40" customFormat="1" ht="30">
      <c r="A67" s="174" t="s">
        <v>182</v>
      </c>
      <c r="B67" s="41" t="s">
        <v>105</v>
      </c>
      <c r="C67" s="43" t="s">
        <v>210</v>
      </c>
      <c r="D67" s="45">
        <v>45.91</v>
      </c>
      <c r="E67" s="45">
        <v>22.95</v>
      </c>
      <c r="F67" s="45">
        <v>18.99</v>
      </c>
      <c r="G67" s="45">
        <v>34.8</v>
      </c>
      <c r="H67" s="45">
        <v>348</v>
      </c>
      <c r="I67" s="45">
        <v>0.09</v>
      </c>
      <c r="J67" s="45">
        <v>0.39</v>
      </c>
      <c r="K67" s="45">
        <v>87</v>
      </c>
      <c r="L67" s="169">
        <v>3.3</v>
      </c>
      <c r="M67" s="45">
        <v>233.4</v>
      </c>
      <c r="N67" s="45">
        <v>340.5</v>
      </c>
      <c r="O67" s="45">
        <v>38.4</v>
      </c>
      <c r="P67" s="45">
        <v>1.11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:256" s="40" customFormat="1" ht="28.5" customHeight="1">
      <c r="A68" s="156" t="s">
        <v>92</v>
      </c>
      <c r="B68" s="41" t="s">
        <v>197</v>
      </c>
      <c r="C68" s="165">
        <v>10</v>
      </c>
      <c r="D68" s="45">
        <v>5.7</v>
      </c>
      <c r="E68" s="154">
        <v>0.08</v>
      </c>
      <c r="F68" s="155">
        <v>7.26</v>
      </c>
      <c r="G68" s="155">
        <v>0.14</v>
      </c>
      <c r="H68" s="155">
        <v>66.1</v>
      </c>
      <c r="I68" s="155">
        <v>0.001</v>
      </c>
      <c r="J68" s="155">
        <v>0</v>
      </c>
      <c r="K68" s="155">
        <v>40</v>
      </c>
      <c r="L68" s="155">
        <v>0.1</v>
      </c>
      <c r="M68" s="155">
        <v>2.4</v>
      </c>
      <c r="N68" s="154">
        <v>3</v>
      </c>
      <c r="O68" s="155">
        <v>0</v>
      </c>
      <c r="P68" s="45">
        <v>0.02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:256" s="40" customFormat="1" ht="15" customHeight="1">
      <c r="A69" s="41" t="s">
        <v>170</v>
      </c>
      <c r="B69" s="42" t="s">
        <v>32</v>
      </c>
      <c r="C69" s="43" t="s">
        <v>33</v>
      </c>
      <c r="D69" s="44">
        <v>1.32</v>
      </c>
      <c r="E69" s="45">
        <v>0.2</v>
      </c>
      <c r="F69" s="45">
        <v>0</v>
      </c>
      <c r="G69" s="45">
        <v>15</v>
      </c>
      <c r="H69" s="45">
        <v>65</v>
      </c>
      <c r="I69" s="45">
        <v>0.001</v>
      </c>
      <c r="J69" s="45">
        <v>0.1</v>
      </c>
      <c r="K69" s="45">
        <v>0.001</v>
      </c>
      <c r="L69" s="45">
        <v>0</v>
      </c>
      <c r="M69" s="45">
        <v>5.25</v>
      </c>
      <c r="N69" s="45">
        <v>8.24</v>
      </c>
      <c r="O69" s="45">
        <v>4.4</v>
      </c>
      <c r="P69" s="45">
        <v>0.87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</row>
    <row r="70" spans="1:256" s="40" customFormat="1" ht="15">
      <c r="A70" s="54" t="s">
        <v>34</v>
      </c>
      <c r="B70" s="41" t="s">
        <v>195</v>
      </c>
      <c r="C70" s="165">
        <v>30</v>
      </c>
      <c r="D70" s="45">
        <v>1.8</v>
      </c>
      <c r="E70" s="45">
        <v>1.98</v>
      </c>
      <c r="F70" s="45">
        <v>0.36</v>
      </c>
      <c r="G70" s="45">
        <v>10.02</v>
      </c>
      <c r="H70" s="45">
        <v>52.2</v>
      </c>
      <c r="I70" s="45">
        <v>0.054</v>
      </c>
      <c r="J70" s="45">
        <v>0</v>
      </c>
      <c r="K70" s="45">
        <v>0</v>
      </c>
      <c r="L70" s="45">
        <v>0.42</v>
      </c>
      <c r="M70" s="45">
        <v>10.5</v>
      </c>
      <c r="N70" s="45">
        <v>47.4</v>
      </c>
      <c r="O70" s="45">
        <v>14.1</v>
      </c>
      <c r="P70" s="45">
        <v>1.17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</row>
    <row r="71" spans="1:256" s="40" customFormat="1" ht="15">
      <c r="A71" s="54" t="s">
        <v>34</v>
      </c>
      <c r="B71" s="42" t="s">
        <v>106</v>
      </c>
      <c r="C71" s="165">
        <v>40</v>
      </c>
      <c r="D71" s="113">
        <v>4.96</v>
      </c>
      <c r="E71" s="113">
        <v>3.28</v>
      </c>
      <c r="F71" s="113">
        <v>4.48</v>
      </c>
      <c r="G71" s="113">
        <v>46.84</v>
      </c>
      <c r="H71" s="113">
        <v>178.8</v>
      </c>
      <c r="I71" s="113">
        <v>0.04</v>
      </c>
      <c r="J71" s="113">
        <v>0</v>
      </c>
      <c r="K71" s="113">
        <v>4</v>
      </c>
      <c r="L71" s="113">
        <v>1.4</v>
      </c>
      <c r="M71" s="113">
        <v>11.6</v>
      </c>
      <c r="N71" s="113">
        <v>36</v>
      </c>
      <c r="O71" s="113">
        <v>8</v>
      </c>
      <c r="P71" s="113">
        <v>0.84</v>
      </c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</row>
    <row r="72" spans="1:256" s="40" customFormat="1" ht="15" hidden="1">
      <c r="A72" s="174"/>
      <c r="B72" s="170"/>
      <c r="C72" s="175"/>
      <c r="D72" s="176"/>
      <c r="E72" s="172"/>
      <c r="F72" s="172"/>
      <c r="G72" s="172"/>
      <c r="H72" s="172"/>
      <c r="I72" s="173"/>
      <c r="J72" s="173"/>
      <c r="K72" s="172"/>
      <c r="L72" s="172"/>
      <c r="M72" s="172"/>
      <c r="N72" s="177"/>
      <c r="O72" s="178"/>
      <c r="P72" s="178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</row>
    <row r="73" spans="1:256" s="60" customFormat="1" ht="14.25" customHeight="1">
      <c r="A73" s="108" t="s">
        <v>36</v>
      </c>
      <c r="B73" s="163"/>
      <c r="C73" s="118"/>
      <c r="D73" s="111">
        <f aca="true" t="shared" si="6" ref="D73:P73">SUM(D67:D72)</f>
        <v>59.69</v>
      </c>
      <c r="E73" s="111">
        <f t="shared" si="6"/>
        <v>28.49</v>
      </c>
      <c r="F73" s="111">
        <f t="shared" si="6"/>
        <v>31.09</v>
      </c>
      <c r="G73" s="111">
        <f t="shared" si="6"/>
        <v>106.8</v>
      </c>
      <c r="H73" s="111">
        <f t="shared" si="6"/>
        <v>710.1000000000001</v>
      </c>
      <c r="I73" s="111">
        <f t="shared" si="6"/>
        <v>0.186</v>
      </c>
      <c r="J73" s="111">
        <f t="shared" si="6"/>
        <v>0.49</v>
      </c>
      <c r="K73" s="111">
        <f t="shared" si="6"/>
        <v>131.001</v>
      </c>
      <c r="L73" s="111">
        <f t="shared" si="6"/>
        <v>5.22</v>
      </c>
      <c r="M73" s="111">
        <f t="shared" si="6"/>
        <v>263.15000000000003</v>
      </c>
      <c r="N73" s="111">
        <f t="shared" si="6"/>
        <v>435.14</v>
      </c>
      <c r="O73" s="111">
        <f t="shared" si="6"/>
        <v>64.9</v>
      </c>
      <c r="P73" s="111">
        <f t="shared" si="6"/>
        <v>4.01</v>
      </c>
      <c r="Q73" s="19"/>
      <c r="R73" s="19"/>
      <c r="S73" s="19"/>
      <c r="T73" s="19"/>
      <c r="U73" s="19"/>
      <c r="V73" s="19"/>
      <c r="W73" s="19"/>
      <c r="X73" s="1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</row>
    <row r="74" spans="1:256" s="52" customFormat="1" ht="15">
      <c r="A74" s="235" t="s">
        <v>49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15.75" customHeight="1">
      <c r="A75" s="54" t="s">
        <v>107</v>
      </c>
      <c r="B75" s="61" t="s">
        <v>64</v>
      </c>
      <c r="C75" s="165">
        <v>80</v>
      </c>
      <c r="D75" s="45">
        <v>37.33</v>
      </c>
      <c r="E75" s="45">
        <v>12.44</v>
      </c>
      <c r="F75" s="45">
        <v>9.24</v>
      </c>
      <c r="G75" s="45">
        <v>12.56</v>
      </c>
      <c r="H75" s="45">
        <v>183</v>
      </c>
      <c r="I75" s="45">
        <v>0.08</v>
      </c>
      <c r="J75" s="45">
        <v>0.12</v>
      </c>
      <c r="K75" s="45">
        <v>23</v>
      </c>
      <c r="L75" s="45">
        <v>0.68</v>
      </c>
      <c r="M75" s="45">
        <v>35</v>
      </c>
      <c r="N75" s="45">
        <v>81</v>
      </c>
      <c r="O75" s="45">
        <v>10</v>
      </c>
      <c r="P75" s="45">
        <v>0.9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</row>
    <row r="76" spans="1:256" s="180" customFormat="1" ht="14.25" customHeight="1">
      <c r="A76" s="174" t="s">
        <v>104</v>
      </c>
      <c r="B76" s="170" t="s">
        <v>199</v>
      </c>
      <c r="C76" s="175" t="s">
        <v>82</v>
      </c>
      <c r="D76" s="172">
        <v>6.79</v>
      </c>
      <c r="E76" s="172">
        <v>4.78</v>
      </c>
      <c r="F76" s="172">
        <v>5.06</v>
      </c>
      <c r="G76" s="172">
        <v>26.65</v>
      </c>
      <c r="H76" s="172">
        <v>171.25</v>
      </c>
      <c r="I76" s="172">
        <v>0.04</v>
      </c>
      <c r="J76" s="172">
        <v>0</v>
      </c>
      <c r="K76" s="172">
        <v>25</v>
      </c>
      <c r="L76" s="172">
        <v>0.71</v>
      </c>
      <c r="M76" s="172">
        <v>10.63</v>
      </c>
      <c r="N76" s="177">
        <v>32.88</v>
      </c>
      <c r="O76" s="178">
        <v>7.13</v>
      </c>
      <c r="P76" s="178">
        <v>0.071</v>
      </c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</row>
    <row r="77" spans="1:256" s="27" customFormat="1" ht="14.25" customHeight="1">
      <c r="A77" s="153" t="s">
        <v>95</v>
      </c>
      <c r="B77" s="41" t="s">
        <v>47</v>
      </c>
      <c r="C77" s="58">
        <v>50</v>
      </c>
      <c r="D77" s="114">
        <v>10.35</v>
      </c>
      <c r="E77" s="114">
        <v>1.55</v>
      </c>
      <c r="F77" s="114">
        <v>2.2</v>
      </c>
      <c r="G77" s="114">
        <v>9</v>
      </c>
      <c r="H77" s="114">
        <v>41.8</v>
      </c>
      <c r="I77" s="114">
        <v>0.05</v>
      </c>
      <c r="J77" s="114">
        <v>5.5</v>
      </c>
      <c r="K77" s="114">
        <v>0</v>
      </c>
      <c r="L77" s="114">
        <v>1.2</v>
      </c>
      <c r="M77" s="114">
        <v>10.73</v>
      </c>
      <c r="N77" s="114">
        <v>29.98</v>
      </c>
      <c r="O77" s="114">
        <v>10.4</v>
      </c>
      <c r="P77" s="114">
        <v>0.34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40" customFormat="1" ht="16.5" customHeight="1">
      <c r="A78" s="54" t="s">
        <v>101</v>
      </c>
      <c r="B78" s="41" t="s">
        <v>102</v>
      </c>
      <c r="C78" s="55">
        <v>200</v>
      </c>
      <c r="D78" s="45">
        <v>10.08</v>
      </c>
      <c r="E78" s="45">
        <v>2.87</v>
      </c>
      <c r="F78" s="45">
        <v>1.95</v>
      </c>
      <c r="G78" s="45">
        <v>20.67</v>
      </c>
      <c r="H78" s="45">
        <v>112</v>
      </c>
      <c r="I78" s="114">
        <v>0.027</v>
      </c>
      <c r="J78" s="114">
        <v>0.37</v>
      </c>
      <c r="K78" s="114">
        <v>9.33</v>
      </c>
      <c r="L78" s="114">
        <v>0.57</v>
      </c>
      <c r="M78" s="114">
        <v>127.33</v>
      </c>
      <c r="N78" s="219">
        <v>85.47</v>
      </c>
      <c r="O78" s="114">
        <v>12.67</v>
      </c>
      <c r="P78" s="114">
        <v>0.08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</row>
    <row r="79" spans="1:256" s="40" customFormat="1" ht="15">
      <c r="A79" s="54" t="s">
        <v>34</v>
      </c>
      <c r="B79" s="42" t="s">
        <v>117</v>
      </c>
      <c r="C79" s="165">
        <v>50</v>
      </c>
      <c r="D79" s="45">
        <v>7.75</v>
      </c>
      <c r="E79" s="45">
        <v>3.15</v>
      </c>
      <c r="F79" s="45">
        <v>12.3</v>
      </c>
      <c r="G79" s="45">
        <v>32.45</v>
      </c>
      <c r="H79" s="45">
        <v>220.85</v>
      </c>
      <c r="I79" s="114">
        <v>0.05</v>
      </c>
      <c r="J79" s="114">
        <v>0</v>
      </c>
      <c r="K79" s="114">
        <v>5</v>
      </c>
      <c r="L79" s="114">
        <v>1.75</v>
      </c>
      <c r="M79" s="114">
        <v>14.5</v>
      </c>
      <c r="N79" s="114">
        <v>45</v>
      </c>
      <c r="O79" s="114">
        <v>10</v>
      </c>
      <c r="P79" s="114">
        <v>1.05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</row>
    <row r="80" spans="1:256" s="27" customFormat="1" ht="15">
      <c r="A80" s="54" t="s">
        <v>34</v>
      </c>
      <c r="B80" s="41" t="s">
        <v>35</v>
      </c>
      <c r="C80" s="165">
        <v>30</v>
      </c>
      <c r="D80" s="45">
        <v>1.17</v>
      </c>
      <c r="E80" s="45">
        <v>2.37</v>
      </c>
      <c r="F80" s="45">
        <v>0.3</v>
      </c>
      <c r="G80" s="45">
        <v>14.49</v>
      </c>
      <c r="H80" s="45">
        <v>70.5</v>
      </c>
      <c r="I80" s="45">
        <v>0.048</v>
      </c>
      <c r="J80" s="45">
        <v>0</v>
      </c>
      <c r="K80" s="45">
        <v>0</v>
      </c>
      <c r="L80" s="45">
        <v>0.39</v>
      </c>
      <c r="M80" s="45">
        <v>6.9</v>
      </c>
      <c r="N80" s="45">
        <v>26.1</v>
      </c>
      <c r="O80" s="45">
        <v>9.9</v>
      </c>
      <c r="P80" s="45">
        <v>0.6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34" customFormat="1" ht="18.75" customHeight="1">
      <c r="A81" s="108" t="s">
        <v>36</v>
      </c>
      <c r="B81" s="162"/>
      <c r="C81" s="118"/>
      <c r="D81" s="111">
        <f>SUM(D75:D80)</f>
        <v>73.47</v>
      </c>
      <c r="E81" s="111">
        <f aca="true" t="shared" si="7" ref="E81:P81">SUM(E75:E80)</f>
        <v>27.16</v>
      </c>
      <c r="F81" s="111">
        <f t="shared" si="7"/>
        <v>31.05</v>
      </c>
      <c r="G81" s="111">
        <f t="shared" si="7"/>
        <v>115.82</v>
      </c>
      <c r="H81" s="111">
        <f t="shared" si="7"/>
        <v>799.4</v>
      </c>
      <c r="I81" s="111">
        <f t="shared" si="7"/>
        <v>0.295</v>
      </c>
      <c r="J81" s="111">
        <f t="shared" si="7"/>
        <v>5.99</v>
      </c>
      <c r="K81" s="111">
        <f t="shared" si="7"/>
        <v>62.33</v>
      </c>
      <c r="L81" s="111">
        <f t="shared" si="7"/>
        <v>5.3</v>
      </c>
      <c r="M81" s="111">
        <f t="shared" si="7"/>
        <v>205.09</v>
      </c>
      <c r="N81" s="111">
        <f t="shared" si="7"/>
        <v>300.43</v>
      </c>
      <c r="O81" s="111">
        <f t="shared" si="7"/>
        <v>60.1</v>
      </c>
      <c r="P81" s="111">
        <f t="shared" si="7"/>
        <v>3.041</v>
      </c>
      <c r="Q81" s="19"/>
      <c r="R81" s="19"/>
      <c r="S81" s="19"/>
      <c r="T81" s="19"/>
      <c r="U81" s="19"/>
      <c r="V81" s="19"/>
      <c r="W81" s="19"/>
      <c r="X81" s="19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52" customFormat="1" ht="15">
      <c r="A82" s="235" t="s">
        <v>52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s="40" customFormat="1" ht="30">
      <c r="A83" s="54" t="s">
        <v>187</v>
      </c>
      <c r="B83" s="41" t="s">
        <v>211</v>
      </c>
      <c r="C83" s="43" t="s">
        <v>98</v>
      </c>
      <c r="D83" s="45">
        <v>49.32</v>
      </c>
      <c r="E83" s="45">
        <v>27.22</v>
      </c>
      <c r="F83" s="45">
        <v>21.34</v>
      </c>
      <c r="G83" s="45">
        <v>39.26</v>
      </c>
      <c r="H83" s="45">
        <v>418</v>
      </c>
      <c r="I83" s="45">
        <v>0.1</v>
      </c>
      <c r="J83" s="45">
        <v>2.66</v>
      </c>
      <c r="K83" s="45">
        <v>144</v>
      </c>
      <c r="L83" s="169">
        <v>0.74</v>
      </c>
      <c r="M83" s="45">
        <v>233</v>
      </c>
      <c r="N83" s="45">
        <v>338.2</v>
      </c>
      <c r="O83" s="45">
        <v>37.6</v>
      </c>
      <c r="P83" s="45">
        <v>2.38</v>
      </c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</row>
    <row r="84" spans="1:256" s="40" customFormat="1" ht="25.5" customHeight="1">
      <c r="A84" s="156" t="s">
        <v>92</v>
      </c>
      <c r="B84" s="41" t="s">
        <v>197</v>
      </c>
      <c r="C84" s="165">
        <v>10</v>
      </c>
      <c r="D84" s="45">
        <v>5.7</v>
      </c>
      <c r="E84" s="154">
        <v>0.08</v>
      </c>
      <c r="F84" s="155">
        <v>7.26</v>
      </c>
      <c r="G84" s="155">
        <v>0.14</v>
      </c>
      <c r="H84" s="155">
        <v>66.1</v>
      </c>
      <c r="I84" s="155">
        <v>0.001</v>
      </c>
      <c r="J84" s="155">
        <v>0</v>
      </c>
      <c r="K84" s="155">
        <v>40</v>
      </c>
      <c r="L84" s="155">
        <v>0.1</v>
      </c>
      <c r="M84" s="155">
        <v>2.4</v>
      </c>
      <c r="N84" s="154">
        <v>3</v>
      </c>
      <c r="O84" s="155">
        <v>0</v>
      </c>
      <c r="P84" s="45">
        <v>0.02</v>
      </c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</row>
    <row r="85" spans="1:256" s="40" customFormat="1" ht="12.75" customHeight="1">
      <c r="A85" s="54" t="s">
        <v>99</v>
      </c>
      <c r="B85" s="42" t="s">
        <v>50</v>
      </c>
      <c r="C85" s="43" t="s">
        <v>51</v>
      </c>
      <c r="D85" s="45">
        <v>2.41</v>
      </c>
      <c r="E85" s="45">
        <v>0.093</v>
      </c>
      <c r="F85" s="45">
        <v>0.014</v>
      </c>
      <c r="G85" s="45">
        <v>16</v>
      </c>
      <c r="H85" s="45">
        <v>60</v>
      </c>
      <c r="I85" s="45">
        <v>0</v>
      </c>
      <c r="J85" s="45">
        <v>1.89</v>
      </c>
      <c r="K85" s="45">
        <v>0</v>
      </c>
      <c r="L85" s="45">
        <v>0</v>
      </c>
      <c r="M85" s="45">
        <v>12.53</v>
      </c>
      <c r="N85" s="114">
        <v>3.2</v>
      </c>
      <c r="O85" s="114">
        <v>1.73</v>
      </c>
      <c r="P85" s="114">
        <v>0.28</v>
      </c>
      <c r="Q85" s="48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</row>
    <row r="86" spans="1:256" s="40" customFormat="1" ht="14.25" customHeight="1">
      <c r="A86" s="54" t="s">
        <v>34</v>
      </c>
      <c r="B86" s="42" t="s">
        <v>106</v>
      </c>
      <c r="C86" s="165">
        <v>40</v>
      </c>
      <c r="D86" s="113">
        <v>4.96</v>
      </c>
      <c r="E86" s="113">
        <v>3.28</v>
      </c>
      <c r="F86" s="113">
        <v>4.48</v>
      </c>
      <c r="G86" s="113">
        <v>46.84</v>
      </c>
      <c r="H86" s="113">
        <v>178.8</v>
      </c>
      <c r="I86" s="113">
        <v>0.04</v>
      </c>
      <c r="J86" s="113">
        <v>0</v>
      </c>
      <c r="K86" s="113">
        <v>4</v>
      </c>
      <c r="L86" s="113">
        <v>1.4</v>
      </c>
      <c r="M86" s="113">
        <v>11.6</v>
      </c>
      <c r="N86" s="113">
        <v>36</v>
      </c>
      <c r="O86" s="113">
        <v>8</v>
      </c>
      <c r="P86" s="113">
        <v>0.84</v>
      </c>
      <c r="Q86" s="48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</row>
    <row r="87" spans="1:256" s="40" customFormat="1" ht="15">
      <c r="A87" s="54" t="s">
        <v>34</v>
      </c>
      <c r="B87" s="41" t="s">
        <v>195</v>
      </c>
      <c r="C87" s="165">
        <v>30</v>
      </c>
      <c r="D87" s="45">
        <v>1.8</v>
      </c>
      <c r="E87" s="45">
        <v>1.98</v>
      </c>
      <c r="F87" s="45">
        <v>0.36</v>
      </c>
      <c r="G87" s="45">
        <v>10.02</v>
      </c>
      <c r="H87" s="45">
        <v>52.2</v>
      </c>
      <c r="I87" s="45">
        <v>0.054</v>
      </c>
      <c r="J87" s="45">
        <v>0</v>
      </c>
      <c r="K87" s="45">
        <v>0</v>
      </c>
      <c r="L87" s="45">
        <v>0.42</v>
      </c>
      <c r="M87" s="45">
        <v>10.5</v>
      </c>
      <c r="N87" s="45">
        <v>47.4</v>
      </c>
      <c r="O87" s="45">
        <v>14.1</v>
      </c>
      <c r="P87" s="45">
        <v>1.17</v>
      </c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</row>
    <row r="88" spans="1:256" s="34" customFormat="1" ht="15">
      <c r="A88" s="108" t="s">
        <v>36</v>
      </c>
      <c r="B88" s="109"/>
      <c r="C88" s="158"/>
      <c r="D88" s="111">
        <f aca="true" t="shared" si="8" ref="D88:P88">SUM(D83:D87)</f>
        <v>64.19000000000001</v>
      </c>
      <c r="E88" s="111">
        <f t="shared" si="8"/>
        <v>32.653</v>
      </c>
      <c r="F88" s="111">
        <f t="shared" si="8"/>
        <v>33.454</v>
      </c>
      <c r="G88" s="111">
        <f t="shared" si="8"/>
        <v>112.26</v>
      </c>
      <c r="H88" s="111">
        <f t="shared" si="8"/>
        <v>775.1000000000001</v>
      </c>
      <c r="I88" s="111">
        <f t="shared" si="8"/>
        <v>0.195</v>
      </c>
      <c r="J88" s="111">
        <f t="shared" si="8"/>
        <v>4.55</v>
      </c>
      <c r="K88" s="111">
        <f t="shared" si="8"/>
        <v>188</v>
      </c>
      <c r="L88" s="111">
        <f t="shared" si="8"/>
        <v>2.6599999999999997</v>
      </c>
      <c r="M88" s="111">
        <f t="shared" si="8"/>
        <v>270.03000000000003</v>
      </c>
      <c r="N88" s="111">
        <f t="shared" si="8"/>
        <v>427.79999999999995</v>
      </c>
      <c r="O88" s="111">
        <f t="shared" si="8"/>
        <v>61.43</v>
      </c>
      <c r="P88" s="111">
        <f t="shared" si="8"/>
        <v>4.6899999999999995</v>
      </c>
      <c r="Q88" s="19"/>
      <c r="R88" s="19"/>
      <c r="S88" s="19"/>
      <c r="T88" s="19"/>
      <c r="U88" s="19"/>
      <c r="V88" s="19"/>
      <c r="W88" s="19"/>
      <c r="X88" s="19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s="52" customFormat="1" ht="15">
      <c r="A89" s="235" t="s">
        <v>53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ht="14.25" customHeight="1">
      <c r="A90" s="54" t="s">
        <v>112</v>
      </c>
      <c r="B90" s="41" t="s">
        <v>113</v>
      </c>
      <c r="C90" s="43" t="s">
        <v>108</v>
      </c>
      <c r="D90" s="45">
        <v>25.56</v>
      </c>
      <c r="E90" s="45">
        <v>13.31</v>
      </c>
      <c r="F90" s="45">
        <v>12.27</v>
      </c>
      <c r="G90" s="45">
        <v>24.23</v>
      </c>
      <c r="H90" s="45">
        <v>132.5</v>
      </c>
      <c r="I90" s="45">
        <v>0.064</v>
      </c>
      <c r="J90" s="45">
        <v>1.04</v>
      </c>
      <c r="K90" s="45">
        <v>38.8</v>
      </c>
      <c r="L90" s="169">
        <v>1.04</v>
      </c>
      <c r="M90" s="45">
        <v>33.86</v>
      </c>
      <c r="N90" s="45">
        <v>117.49</v>
      </c>
      <c r="O90" s="45">
        <v>14.29</v>
      </c>
      <c r="P90" s="45">
        <v>1.104</v>
      </c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</row>
    <row r="91" spans="1:256" s="40" customFormat="1" ht="25.5" customHeight="1">
      <c r="A91" s="156" t="s">
        <v>109</v>
      </c>
      <c r="B91" s="41" t="s">
        <v>201</v>
      </c>
      <c r="C91" s="55" t="s">
        <v>82</v>
      </c>
      <c r="D91" s="44">
        <v>8.27</v>
      </c>
      <c r="E91" s="55">
        <v>8.86</v>
      </c>
      <c r="F91" s="55">
        <v>5.98</v>
      </c>
      <c r="G91" s="55">
        <v>39.81</v>
      </c>
      <c r="H91" s="56">
        <v>280</v>
      </c>
      <c r="I91" s="55">
        <v>0.25</v>
      </c>
      <c r="J91" s="55">
        <v>0</v>
      </c>
      <c r="K91" s="165">
        <v>20</v>
      </c>
      <c r="L91" s="55">
        <v>0.625</v>
      </c>
      <c r="M91" s="55">
        <v>15.9</v>
      </c>
      <c r="N91" s="57">
        <v>210.1</v>
      </c>
      <c r="O91" s="58">
        <v>140</v>
      </c>
      <c r="P91" s="114">
        <v>4.8</v>
      </c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</row>
    <row r="92" spans="1:256" ht="15">
      <c r="A92" s="41" t="s">
        <v>170</v>
      </c>
      <c r="B92" s="42" t="s">
        <v>32</v>
      </c>
      <c r="C92" s="43" t="s">
        <v>33</v>
      </c>
      <c r="D92" s="44">
        <v>1.32</v>
      </c>
      <c r="E92" s="45">
        <v>0.2</v>
      </c>
      <c r="F92" s="45">
        <v>0</v>
      </c>
      <c r="G92" s="45">
        <v>15</v>
      </c>
      <c r="H92" s="45">
        <v>65</v>
      </c>
      <c r="I92" s="45">
        <v>0.001</v>
      </c>
      <c r="J92" s="45">
        <v>0.1</v>
      </c>
      <c r="K92" s="45">
        <v>0.001</v>
      </c>
      <c r="L92" s="45">
        <v>0</v>
      </c>
      <c r="M92" s="45">
        <v>5.25</v>
      </c>
      <c r="N92" s="45">
        <v>8.24</v>
      </c>
      <c r="O92" s="45">
        <v>4.4</v>
      </c>
      <c r="P92" s="45">
        <v>0.87</v>
      </c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</row>
    <row r="93" spans="1:256" s="180" customFormat="1" ht="15" customHeight="1">
      <c r="A93" s="54" t="s">
        <v>177</v>
      </c>
      <c r="B93" s="41" t="s">
        <v>176</v>
      </c>
      <c r="C93" s="55">
        <v>40</v>
      </c>
      <c r="D93" s="44">
        <v>5.15</v>
      </c>
      <c r="E93" s="45">
        <v>0.32</v>
      </c>
      <c r="F93" s="45">
        <v>0.08</v>
      </c>
      <c r="G93" s="45">
        <v>1.28</v>
      </c>
      <c r="H93" s="45">
        <v>7.2</v>
      </c>
      <c r="I93" s="220">
        <v>0.023</v>
      </c>
      <c r="J93" s="114">
        <v>2</v>
      </c>
      <c r="K93" s="221">
        <v>0</v>
      </c>
      <c r="L93" s="114">
        <v>0.067</v>
      </c>
      <c r="M93" s="114">
        <v>15.33</v>
      </c>
      <c r="N93" s="219">
        <v>28</v>
      </c>
      <c r="O93" s="114">
        <v>9.33</v>
      </c>
      <c r="P93" s="114">
        <v>0.4</v>
      </c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</row>
    <row r="94" spans="1:256" s="180" customFormat="1" ht="0.75" customHeight="1" hidden="1">
      <c r="A94" s="54"/>
      <c r="B94" s="41"/>
      <c r="C94" s="165"/>
      <c r="D94" s="45"/>
      <c r="E94" s="45"/>
      <c r="F94" s="45"/>
      <c r="G94" s="45"/>
      <c r="H94" s="45"/>
      <c r="I94" s="45"/>
      <c r="J94" s="45"/>
      <c r="K94" s="45"/>
      <c r="L94" s="169"/>
      <c r="M94" s="45"/>
      <c r="N94" s="45"/>
      <c r="O94" s="45"/>
      <c r="P94" s="45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</row>
    <row r="95" spans="1:256" s="180" customFormat="1" ht="16.5" customHeight="1">
      <c r="A95" s="54" t="s">
        <v>183</v>
      </c>
      <c r="B95" s="41" t="s">
        <v>96</v>
      </c>
      <c r="C95" s="165">
        <v>100</v>
      </c>
      <c r="D95" s="45">
        <v>15.67</v>
      </c>
      <c r="E95" s="45">
        <v>1.51</v>
      </c>
      <c r="F95" s="45">
        <v>0.51</v>
      </c>
      <c r="G95" s="45">
        <v>21</v>
      </c>
      <c r="H95" s="45">
        <v>95</v>
      </c>
      <c r="I95" s="45">
        <v>0.04</v>
      </c>
      <c r="J95" s="45">
        <v>10</v>
      </c>
      <c r="K95" s="45">
        <v>0</v>
      </c>
      <c r="L95" s="169">
        <v>0</v>
      </c>
      <c r="M95" s="45">
        <v>8</v>
      </c>
      <c r="N95" s="45">
        <v>28</v>
      </c>
      <c r="O95" s="45">
        <v>42</v>
      </c>
      <c r="P95" s="45">
        <v>0.6</v>
      </c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</row>
    <row r="96" spans="1:256" s="40" customFormat="1" ht="15">
      <c r="A96" s="54" t="s">
        <v>34</v>
      </c>
      <c r="B96" s="41" t="s">
        <v>35</v>
      </c>
      <c r="C96" s="165">
        <v>30</v>
      </c>
      <c r="D96" s="45">
        <v>1.17</v>
      </c>
      <c r="E96" s="45">
        <v>2.37</v>
      </c>
      <c r="F96" s="45">
        <v>0.3</v>
      </c>
      <c r="G96" s="45">
        <v>14.49</v>
      </c>
      <c r="H96" s="45">
        <v>70.5</v>
      </c>
      <c r="I96" s="45">
        <v>0.048</v>
      </c>
      <c r="J96" s="45">
        <v>0</v>
      </c>
      <c r="K96" s="45">
        <v>0</v>
      </c>
      <c r="L96" s="45">
        <v>0.39</v>
      </c>
      <c r="M96" s="45">
        <v>6.9</v>
      </c>
      <c r="N96" s="45">
        <v>26.1</v>
      </c>
      <c r="O96" s="45">
        <v>9.9</v>
      </c>
      <c r="P96" s="45">
        <v>0.6</v>
      </c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</row>
    <row r="97" spans="1:256" s="27" customFormat="1" ht="18.75" customHeight="1">
      <c r="A97" s="108" t="s">
        <v>36</v>
      </c>
      <c r="B97" s="164"/>
      <c r="C97" s="118"/>
      <c r="D97" s="111">
        <f aca="true" t="shared" si="9" ref="D97:P97">SUM(D90:D96)</f>
        <v>57.14</v>
      </c>
      <c r="E97" s="111">
        <f t="shared" si="9"/>
        <v>26.570000000000004</v>
      </c>
      <c r="F97" s="111">
        <f t="shared" si="9"/>
        <v>19.14</v>
      </c>
      <c r="G97" s="111">
        <f t="shared" si="9"/>
        <v>115.81</v>
      </c>
      <c r="H97" s="111">
        <f t="shared" si="9"/>
        <v>650.2</v>
      </c>
      <c r="I97" s="111">
        <f t="shared" si="9"/>
        <v>0.426</v>
      </c>
      <c r="J97" s="111">
        <f t="shared" si="9"/>
        <v>13.14</v>
      </c>
      <c r="K97" s="111">
        <f t="shared" si="9"/>
        <v>58.800999999999995</v>
      </c>
      <c r="L97" s="111">
        <f t="shared" si="9"/>
        <v>2.122</v>
      </c>
      <c r="M97" s="111">
        <f t="shared" si="9"/>
        <v>85.24000000000001</v>
      </c>
      <c r="N97" s="111">
        <f t="shared" si="9"/>
        <v>417.93</v>
      </c>
      <c r="O97" s="111">
        <f t="shared" si="9"/>
        <v>219.92000000000002</v>
      </c>
      <c r="P97" s="111">
        <f t="shared" si="9"/>
        <v>8.374</v>
      </c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27" customFormat="1" ht="16.5" customHeight="1">
      <c r="A98" s="210" t="s">
        <v>54</v>
      </c>
      <c r="B98" s="210"/>
      <c r="C98" s="211"/>
      <c r="D98" s="211">
        <f>D65+D73+D81+D88+D97</f>
        <v>305.92</v>
      </c>
      <c r="E98" s="211">
        <f>SUM(E97,E88,E81,E73,E65)</f>
        <v>133.94299999999998</v>
      </c>
      <c r="F98" s="211">
        <f aca="true" t="shared" si="10" ref="F98:P98">F65+F73+F81+F88+F97</f>
        <v>139.25400000000002</v>
      </c>
      <c r="G98" s="211">
        <f t="shared" si="10"/>
        <v>524.56</v>
      </c>
      <c r="H98" s="211">
        <f t="shared" si="10"/>
        <v>3518.87</v>
      </c>
      <c r="I98" s="211">
        <f t="shared" si="10"/>
        <v>1.264</v>
      </c>
      <c r="J98" s="211">
        <f t="shared" si="10"/>
        <v>35.99</v>
      </c>
      <c r="K98" s="211">
        <f t="shared" si="10"/>
        <v>602.132</v>
      </c>
      <c r="L98" s="211">
        <f t="shared" si="10"/>
        <v>17.242</v>
      </c>
      <c r="M98" s="211">
        <f t="shared" si="10"/>
        <v>1271.44</v>
      </c>
      <c r="N98" s="211">
        <f t="shared" si="10"/>
        <v>1966.3700000000001</v>
      </c>
      <c r="O98" s="211">
        <f t="shared" si="10"/>
        <v>479.82</v>
      </c>
      <c r="P98" s="211">
        <f t="shared" si="10"/>
        <v>24.235</v>
      </c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27" customFormat="1" ht="15">
      <c r="A99" s="212" t="s">
        <v>55</v>
      </c>
      <c r="B99" s="213"/>
      <c r="C99" s="214"/>
      <c r="D99" s="215">
        <f>D56+D98</f>
        <v>599.55</v>
      </c>
      <c r="E99" s="215">
        <f>SUM(E98+E56)</f>
        <v>262.366</v>
      </c>
      <c r="F99" s="215">
        <f>SUM(F98,F56)</f>
        <v>275.848</v>
      </c>
      <c r="G99" s="215">
        <f aca="true" t="shared" si="11" ref="G99:P99">G56+G98</f>
        <v>1018.81</v>
      </c>
      <c r="H99" s="215">
        <f t="shared" si="11"/>
        <v>6870.84</v>
      </c>
      <c r="I99" s="215">
        <f t="shared" si="11"/>
        <v>2.4290000000000003</v>
      </c>
      <c r="J99" s="215">
        <f t="shared" si="11"/>
        <v>94.41</v>
      </c>
      <c r="K99" s="215">
        <f t="shared" si="11"/>
        <v>1275.964</v>
      </c>
      <c r="L99" s="215">
        <f t="shared" si="11"/>
        <v>30.188000000000002</v>
      </c>
      <c r="M99" s="215">
        <f t="shared" si="11"/>
        <v>2491.5699999999997</v>
      </c>
      <c r="N99" s="215">
        <f t="shared" si="11"/>
        <v>3891.8100000000004</v>
      </c>
      <c r="O99" s="215">
        <f t="shared" si="11"/>
        <v>877.9</v>
      </c>
      <c r="P99" s="215">
        <f t="shared" si="11"/>
        <v>45.911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27" customFormat="1" ht="15" customHeight="1">
      <c r="A100" s="216" t="s">
        <v>56</v>
      </c>
      <c r="B100" s="217"/>
      <c r="C100" s="218"/>
      <c r="D100" s="218">
        <f aca="true" t="shared" si="12" ref="D100:P100">D99/10</f>
        <v>59.955</v>
      </c>
      <c r="E100" s="218">
        <f t="shared" si="12"/>
        <v>26.2366</v>
      </c>
      <c r="F100" s="218">
        <f t="shared" si="12"/>
        <v>27.5848</v>
      </c>
      <c r="G100" s="218">
        <f t="shared" si="12"/>
        <v>101.881</v>
      </c>
      <c r="H100" s="218">
        <f t="shared" si="12"/>
        <v>687.0840000000001</v>
      </c>
      <c r="I100" s="218">
        <f t="shared" si="12"/>
        <v>0.24290000000000003</v>
      </c>
      <c r="J100" s="218">
        <f t="shared" si="12"/>
        <v>9.440999999999999</v>
      </c>
      <c r="K100" s="218">
        <f t="shared" si="12"/>
        <v>127.59639999999999</v>
      </c>
      <c r="L100" s="218">
        <f t="shared" si="12"/>
        <v>3.0188</v>
      </c>
      <c r="M100" s="218">
        <f t="shared" si="12"/>
        <v>249.15699999999998</v>
      </c>
      <c r="N100" s="218">
        <f t="shared" si="12"/>
        <v>389.18100000000004</v>
      </c>
      <c r="O100" s="218">
        <f t="shared" si="12"/>
        <v>87.78999999999999</v>
      </c>
      <c r="P100" s="218">
        <f t="shared" si="12"/>
        <v>4.5911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16" ht="20.25">
      <c r="A101" s="62"/>
      <c r="B101" s="15"/>
      <c r="C101" s="15"/>
      <c r="D101" s="15"/>
      <c r="E101" s="15"/>
      <c r="F101" s="15"/>
      <c r="G101" s="15"/>
      <c r="H101" s="15"/>
      <c r="I101" s="63"/>
      <c r="J101" s="63"/>
      <c r="K101" s="63"/>
      <c r="L101" s="63"/>
      <c r="M101" s="63"/>
      <c r="N101" s="15"/>
      <c r="O101" s="15"/>
      <c r="P101" s="64"/>
    </row>
    <row r="102" spans="1:256" s="70" customFormat="1" ht="18" customHeight="1">
      <c r="A102" s="240" t="s">
        <v>190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68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9"/>
      <c r="IT102" s="69"/>
      <c r="IU102" s="69"/>
      <c r="IV102" s="69"/>
    </row>
    <row r="103" spans="1:256" s="60" customFormat="1" ht="15.75">
      <c r="A103" s="71"/>
      <c r="B103" s="72" t="s">
        <v>191</v>
      </c>
      <c r="C103" s="73"/>
      <c r="D103" s="74"/>
      <c r="E103" s="75"/>
      <c r="F103" s="74"/>
      <c r="G103" s="74"/>
      <c r="H103" s="73"/>
      <c r="I103" s="76"/>
      <c r="J103" s="77"/>
      <c r="K103" s="77"/>
      <c r="L103" s="77"/>
      <c r="M103" s="77"/>
      <c r="N103" s="74"/>
      <c r="O103" s="74"/>
      <c r="P103" s="78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16" ht="20.25">
      <c r="A104" s="79"/>
      <c r="B104" s="242" t="s">
        <v>87</v>
      </c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63"/>
      <c r="N104" s="15"/>
      <c r="O104" s="15"/>
      <c r="P104" s="64"/>
    </row>
    <row r="105" spans="1:20" ht="14.25" customHeight="1">
      <c r="A105" s="223" t="s">
        <v>110</v>
      </c>
      <c r="B105" s="224"/>
      <c r="C105" s="224"/>
      <c r="D105" s="224"/>
      <c r="E105" s="224"/>
      <c r="F105" s="224"/>
      <c r="G105" s="224"/>
      <c r="H105" s="80"/>
      <c r="I105" s="80"/>
      <c r="J105" s="80"/>
      <c r="K105" s="80"/>
      <c r="L105" s="66"/>
      <c r="M105" s="66"/>
      <c r="N105" s="65"/>
      <c r="O105" s="65"/>
      <c r="P105" s="67"/>
      <c r="Q105" s="81"/>
      <c r="R105" s="81"/>
      <c r="T105" s="29"/>
    </row>
    <row r="106" spans="1:16" ht="13.5" customHeight="1">
      <c r="A106" s="223" t="s">
        <v>88</v>
      </c>
      <c r="B106" s="224"/>
      <c r="C106" s="224"/>
      <c r="D106" s="224"/>
      <c r="E106" s="224"/>
      <c r="F106" s="80"/>
      <c r="G106" s="80"/>
      <c r="H106" s="80"/>
      <c r="I106" s="80"/>
      <c r="J106" s="80"/>
      <c r="K106" s="80"/>
      <c r="L106" s="82"/>
      <c r="M106" s="82"/>
      <c r="N106" s="65"/>
      <c r="O106" s="65"/>
      <c r="P106" s="64"/>
    </row>
    <row r="107" spans="1:16" ht="12.75" customHeight="1">
      <c r="A107" s="225" t="s">
        <v>89</v>
      </c>
      <c r="B107" s="224"/>
      <c r="C107" s="224"/>
      <c r="D107" s="85"/>
      <c r="E107" s="85"/>
      <c r="F107" s="85"/>
      <c r="G107" s="85"/>
      <c r="H107" s="85"/>
      <c r="I107" s="85"/>
      <c r="J107" s="85"/>
      <c r="K107" s="85"/>
      <c r="L107" s="82"/>
      <c r="M107" s="82"/>
      <c r="N107" s="65"/>
      <c r="O107" s="65"/>
      <c r="P107" s="86"/>
    </row>
    <row r="108" spans="1:16" ht="12.75" customHeight="1">
      <c r="A108" s="225" t="s">
        <v>111</v>
      </c>
      <c r="B108" s="224"/>
      <c r="C108" s="224"/>
      <c r="D108" s="85"/>
      <c r="E108" s="85"/>
      <c r="F108" s="85"/>
      <c r="G108" s="85"/>
      <c r="H108" s="85"/>
      <c r="I108" s="85"/>
      <c r="J108" s="85"/>
      <c r="K108" s="85"/>
      <c r="L108" s="82"/>
      <c r="M108" s="82"/>
      <c r="N108" s="65"/>
      <c r="O108" s="65"/>
      <c r="P108" s="86"/>
    </row>
    <row r="109" spans="1:16" ht="14.25" customHeight="1">
      <c r="A109" s="83" t="s">
        <v>57</v>
      </c>
      <c r="B109" s="84"/>
      <c r="C109" s="85"/>
      <c r="D109" s="85"/>
      <c r="E109" s="85"/>
      <c r="F109" s="85"/>
      <c r="G109" s="85"/>
      <c r="H109" s="85"/>
      <c r="I109" s="85"/>
      <c r="J109" s="85"/>
      <c r="K109" s="85"/>
      <c r="L109" s="87"/>
      <c r="M109" s="87"/>
      <c r="N109" s="15"/>
      <c r="O109" s="15"/>
      <c r="P109" s="64"/>
    </row>
    <row r="110" spans="1:16" ht="13.5" customHeight="1">
      <c r="A110" s="83" t="s">
        <v>58</v>
      </c>
      <c r="B110" s="84"/>
      <c r="C110" s="85"/>
      <c r="D110" s="85"/>
      <c r="E110" s="85"/>
      <c r="F110" s="85"/>
      <c r="G110" s="85"/>
      <c r="H110" s="85"/>
      <c r="I110" s="85"/>
      <c r="J110" s="85"/>
      <c r="K110" s="85"/>
      <c r="L110" s="87"/>
      <c r="M110" s="87"/>
      <c r="N110" s="15"/>
      <c r="O110" s="15"/>
      <c r="P110" s="64"/>
    </row>
    <row r="111" spans="1:16" ht="20.25">
      <c r="A111" s="88"/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87"/>
      <c r="M111" s="87"/>
      <c r="N111" s="91"/>
      <c r="O111" s="91"/>
      <c r="P111" s="92"/>
    </row>
    <row r="112" spans="1:16" ht="20.25">
      <c r="A112" s="89" t="s">
        <v>90</v>
      </c>
      <c r="B112" s="167" t="s">
        <v>91</v>
      </c>
      <c r="C112" s="89"/>
      <c r="D112" s="90"/>
      <c r="E112" s="90"/>
      <c r="F112" s="90"/>
      <c r="G112" s="90"/>
      <c r="H112" s="90"/>
      <c r="I112" s="90"/>
      <c r="J112" s="90"/>
      <c r="K112" s="90"/>
      <c r="L112" s="87"/>
      <c r="M112" s="87"/>
      <c r="N112" s="91"/>
      <c r="O112" s="91"/>
      <c r="P112" s="92"/>
    </row>
    <row r="113" spans="1:16" ht="21" customHeight="1">
      <c r="A113"/>
      <c r="B113"/>
      <c r="C113"/>
      <c r="D113" s="89"/>
      <c r="E113" s="89"/>
      <c r="F113" s="89"/>
      <c r="G113" s="89"/>
      <c r="H113" s="90"/>
      <c r="I113" s="90"/>
      <c r="J113" s="90"/>
      <c r="K113" s="90"/>
      <c r="L113" s="87"/>
      <c r="M113" s="87"/>
      <c r="N113" s="91"/>
      <c r="O113" s="91"/>
      <c r="P113" s="92"/>
    </row>
    <row r="114" spans="1:16" ht="20.25">
      <c r="A114" s="93"/>
      <c r="B114" s="94"/>
      <c r="C114" s="15"/>
      <c r="D114" s="15"/>
      <c r="E114" s="15"/>
      <c r="F114" s="15"/>
      <c r="G114" s="15"/>
      <c r="H114" s="15"/>
      <c r="I114" s="63"/>
      <c r="J114" s="87"/>
      <c r="K114" s="87"/>
      <c r="L114" s="87"/>
      <c r="M114" s="87"/>
      <c r="N114" s="15"/>
      <c r="O114" s="15"/>
      <c r="P114" s="64"/>
    </row>
    <row r="115" ht="14.25"/>
  </sheetData>
  <sheetProtection/>
  <mergeCells count="38">
    <mergeCell ref="A102:P102"/>
    <mergeCell ref="B104:L104"/>
    <mergeCell ref="A107:C107"/>
    <mergeCell ref="K9:M9"/>
    <mergeCell ref="A89:P89"/>
    <mergeCell ref="A49:P49"/>
    <mergeCell ref="A57:P57"/>
    <mergeCell ref="A58:P58"/>
    <mergeCell ref="A66:P66"/>
    <mergeCell ref="D14:D15"/>
    <mergeCell ref="E14:G14"/>
    <mergeCell ref="A74:P74"/>
    <mergeCell ref="A82:P82"/>
    <mergeCell ref="A16:P16"/>
    <mergeCell ref="A17:P17"/>
    <mergeCell ref="A25:P25"/>
    <mergeCell ref="A33:P33"/>
    <mergeCell ref="A42:P42"/>
    <mergeCell ref="K7:O7"/>
    <mergeCell ref="I14:L14"/>
    <mergeCell ref="A8:B8"/>
    <mergeCell ref="K8:N8"/>
    <mergeCell ref="A11:P11"/>
    <mergeCell ref="B12:M12"/>
    <mergeCell ref="L13:N13"/>
    <mergeCell ref="A14:A15"/>
    <mergeCell ref="B14:B15"/>
    <mergeCell ref="C14:C15"/>
    <mergeCell ref="A105:G105"/>
    <mergeCell ref="A106:E106"/>
    <mergeCell ref="A108:C108"/>
    <mergeCell ref="M14:P14"/>
    <mergeCell ref="C2:H2"/>
    <mergeCell ref="K2:O2"/>
    <mergeCell ref="K3:O3"/>
    <mergeCell ref="K4:O4"/>
    <mergeCell ref="K5:O5"/>
    <mergeCell ref="K6:O6"/>
  </mergeCells>
  <printOptions horizontalCentered="1"/>
  <pageMargins left="0.5118110236220472" right="0.6299212598425197" top="0.35433070866141736" bottom="0.4724409448818898" header="0.03937007874015748" footer="0.1968503937007874"/>
  <pageSetup fitToHeight="3" fitToWidth="1" horizontalDpi="600" verticalDpi="600" orientation="landscape" pageOrder="overThenDown" paperSize="9" scale="76" r:id="rId1"/>
  <ignoredErrors>
    <ignoredError sqref="K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tabSelected="1" zoomScalePageLayoutView="0" workbookViewId="0" topLeftCell="A76">
      <selection activeCell="A98" sqref="A98:P98"/>
    </sheetView>
  </sheetViews>
  <sheetFormatPr defaultColWidth="8" defaultRowHeight="17.25" customHeight="1"/>
  <cols>
    <col min="1" max="1" width="32.09765625" style="33" customWidth="1"/>
    <col min="2" max="2" width="31.59765625" style="33" customWidth="1"/>
    <col min="3" max="3" width="8.59765625" style="33" customWidth="1"/>
    <col min="4" max="4" width="7.8984375" style="33" customWidth="1"/>
    <col min="5" max="5" width="6.5" style="33" customWidth="1"/>
    <col min="6" max="6" width="8" style="33" customWidth="1"/>
    <col min="7" max="7" width="7.09765625" style="33" customWidth="1"/>
    <col min="8" max="8" width="8.09765625" style="33" customWidth="1"/>
    <col min="9" max="9" width="7.19921875" style="33" customWidth="1"/>
    <col min="10" max="10" width="6.5" style="33" customWidth="1"/>
    <col min="11" max="11" width="7.19921875" style="33" customWidth="1"/>
    <col min="12" max="13" width="7.09765625" style="33" customWidth="1"/>
    <col min="14" max="14" width="7.5" style="33" customWidth="1"/>
    <col min="15" max="15" width="6.59765625" style="33" customWidth="1"/>
    <col min="16" max="16" width="6.69921875" style="33" customWidth="1"/>
    <col min="17" max="17" width="8" style="47" customWidth="1"/>
    <col min="18" max="18" width="6.09765625" style="47" customWidth="1"/>
    <col min="19" max="19" width="8" style="47" hidden="1" customWidth="1"/>
    <col min="20" max="16384" width="8" style="47" customWidth="1"/>
  </cols>
  <sheetData>
    <row r="1" spans="1:15" ht="21.75" customHeight="1">
      <c r="A1" s="1" t="s">
        <v>0</v>
      </c>
      <c r="B1" s="2"/>
      <c r="C1" s="227" t="s">
        <v>1</v>
      </c>
      <c r="D1" s="227"/>
      <c r="E1" s="227"/>
      <c r="F1" s="227"/>
      <c r="G1" s="227"/>
      <c r="H1" s="227"/>
      <c r="I1" s="4"/>
      <c r="J1" s="4"/>
      <c r="K1" s="227" t="s">
        <v>1</v>
      </c>
      <c r="L1" s="227"/>
      <c r="M1" s="227"/>
      <c r="N1" s="227"/>
      <c r="O1" s="227"/>
    </row>
    <row r="2" spans="1:15" ht="18" customHeight="1">
      <c r="A2" s="205" t="s">
        <v>154</v>
      </c>
      <c r="B2" s="6"/>
      <c r="C2" s="200" t="s">
        <v>150</v>
      </c>
      <c r="D2" s="200"/>
      <c r="E2" s="200"/>
      <c r="F2" s="200"/>
      <c r="G2" s="6"/>
      <c r="H2" s="6"/>
      <c r="I2" s="6"/>
      <c r="J2" s="6"/>
      <c r="K2" s="254" t="s">
        <v>2</v>
      </c>
      <c r="L2" s="254"/>
      <c r="M2" s="254"/>
      <c r="N2" s="254"/>
      <c r="O2" s="254"/>
    </row>
    <row r="3" spans="1:15" ht="18.75" customHeight="1">
      <c r="A3" s="206" t="s">
        <v>155</v>
      </c>
      <c r="B3" s="7"/>
      <c r="C3" s="201" t="s">
        <v>151</v>
      </c>
      <c r="D3" s="201"/>
      <c r="E3" s="201"/>
      <c r="F3" s="201"/>
      <c r="G3" s="4"/>
      <c r="H3" s="4"/>
      <c r="I3" s="4"/>
      <c r="J3" s="4"/>
      <c r="K3" s="255" t="s">
        <v>3</v>
      </c>
      <c r="L3" s="255"/>
      <c r="M3" s="255"/>
      <c r="N3" s="255"/>
      <c r="O3" s="255"/>
    </row>
    <row r="4" spans="1:15" ht="18.75" customHeight="1">
      <c r="A4" s="207"/>
      <c r="B4" s="9"/>
      <c r="C4" s="201" t="s">
        <v>152</v>
      </c>
      <c r="D4" s="201"/>
      <c r="E4" s="201"/>
      <c r="F4" s="201"/>
      <c r="G4" s="4"/>
      <c r="H4" s="4"/>
      <c r="I4" s="8"/>
      <c r="J4" s="8"/>
      <c r="K4" s="256" t="s">
        <v>4</v>
      </c>
      <c r="L4" s="256"/>
      <c r="M4" s="256"/>
      <c r="N4" s="256"/>
      <c r="O4" s="256"/>
    </row>
    <row r="5" spans="1:15" ht="18.75" customHeight="1">
      <c r="A5" s="208"/>
      <c r="B5" s="10"/>
      <c r="C5" s="201"/>
      <c r="D5" s="201"/>
      <c r="E5" s="201" t="s">
        <v>153</v>
      </c>
      <c r="F5" s="201"/>
      <c r="G5" s="4"/>
      <c r="H5" s="4"/>
      <c r="I5" s="8"/>
      <c r="J5" s="8"/>
      <c r="K5" s="247" t="s">
        <v>5</v>
      </c>
      <c r="L5" s="247"/>
      <c r="M5" s="247"/>
      <c r="N5" s="247"/>
      <c r="O5" s="247"/>
    </row>
    <row r="6" spans="1:15" ht="28.5" customHeight="1">
      <c r="A6" s="202" t="s">
        <v>192</v>
      </c>
      <c r="B6" s="9"/>
      <c r="C6" s="202" t="s">
        <v>192</v>
      </c>
      <c r="D6" s="9"/>
      <c r="E6" s="203"/>
      <c r="F6" s="203"/>
      <c r="G6" s="4"/>
      <c r="H6" s="4"/>
      <c r="I6" s="12"/>
      <c r="J6" s="12"/>
      <c r="K6" s="247" t="s">
        <v>6</v>
      </c>
      <c r="L6" s="247"/>
      <c r="M6" s="247"/>
      <c r="N6" s="247"/>
      <c r="O6" s="247"/>
    </row>
    <row r="7" spans="1:15" ht="18.75" customHeight="1">
      <c r="A7" s="232"/>
      <c r="B7" s="232"/>
      <c r="C7" s="4"/>
      <c r="D7" s="4"/>
      <c r="E7" s="4"/>
      <c r="F7" s="4"/>
      <c r="G7" s="4"/>
      <c r="H7" s="4"/>
      <c r="I7" s="11"/>
      <c r="J7" s="11"/>
      <c r="K7" s="247" t="s">
        <v>7</v>
      </c>
      <c r="L7" s="247"/>
      <c r="M7" s="247"/>
      <c r="N7" s="247"/>
      <c r="O7" s="204"/>
    </row>
    <row r="8" spans="1:15" ht="18.75" customHeight="1">
      <c r="A8" s="13"/>
      <c r="B8" s="13"/>
      <c r="C8" s="4"/>
      <c r="D8" s="4"/>
      <c r="E8" s="4"/>
      <c r="F8" s="4"/>
      <c r="G8" s="4"/>
      <c r="H8" s="4"/>
      <c r="I8" s="11"/>
      <c r="J8" s="11"/>
      <c r="K8" s="202" t="s">
        <v>194</v>
      </c>
      <c r="L8" s="9"/>
      <c r="M8" s="204"/>
      <c r="N8" s="204"/>
      <c r="O8" s="204"/>
    </row>
    <row r="9" spans="1:16" ht="18" customHeight="1">
      <c r="A9" s="14"/>
      <c r="B9" s="14"/>
      <c r="C9" s="15"/>
      <c r="D9" s="15"/>
      <c r="E9" s="15"/>
      <c r="F9" s="15"/>
      <c r="G9" s="15"/>
      <c r="H9" s="15"/>
      <c r="I9" s="16"/>
      <c r="J9" s="16"/>
      <c r="K9" s="17"/>
      <c r="L9" s="16"/>
      <c r="M9" s="16"/>
      <c r="N9" s="16"/>
      <c r="O9" s="16"/>
      <c r="P9" s="18"/>
    </row>
    <row r="10" spans="1:16" ht="18" customHeight="1">
      <c r="A10" s="96"/>
      <c r="B10" s="96"/>
      <c r="C10" s="97"/>
      <c r="D10" s="97"/>
      <c r="E10" s="97"/>
      <c r="F10" s="97"/>
      <c r="G10" s="97"/>
      <c r="H10" s="97"/>
      <c r="I10" s="98"/>
      <c r="J10" s="98"/>
      <c r="K10" s="98"/>
      <c r="L10" s="98"/>
      <c r="M10" s="98"/>
      <c r="N10" s="98"/>
      <c r="O10" s="98"/>
      <c r="P10" s="98"/>
    </row>
    <row r="11" spans="1:16" ht="19.5" customHeight="1">
      <c r="A11" s="233" t="s">
        <v>169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</row>
    <row r="12" spans="1:16" ht="19.5" customHeight="1">
      <c r="A12" s="233" t="s">
        <v>156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9" ht="19.5" customHeight="1">
      <c r="A13" s="99" t="s">
        <v>181</v>
      </c>
      <c r="B13" s="21"/>
      <c r="C13" s="21"/>
      <c r="D13" s="21"/>
      <c r="E13" s="21"/>
      <c r="F13" s="21"/>
      <c r="G13" s="21"/>
      <c r="H13" s="21"/>
      <c r="I13" s="21"/>
      <c r="J13" s="21" t="s">
        <v>180</v>
      </c>
      <c r="K13" s="21"/>
      <c r="L13" s="233" t="s">
        <v>157</v>
      </c>
      <c r="M13" s="233"/>
      <c r="N13" s="233"/>
      <c r="O13" s="21"/>
      <c r="P13" s="21"/>
      <c r="S13" s="47" t="s">
        <v>59</v>
      </c>
    </row>
    <row r="14" spans="1:17" s="101" customFormat="1" ht="47.25" customHeight="1">
      <c r="A14" s="248" t="s">
        <v>10</v>
      </c>
      <c r="B14" s="248" t="s">
        <v>11</v>
      </c>
      <c r="C14" s="248" t="s">
        <v>12</v>
      </c>
      <c r="D14" s="248" t="s">
        <v>179</v>
      </c>
      <c r="E14" s="248" t="s">
        <v>14</v>
      </c>
      <c r="F14" s="248"/>
      <c r="G14" s="248"/>
      <c r="H14" s="100" t="s">
        <v>15</v>
      </c>
      <c r="I14" s="248" t="s">
        <v>16</v>
      </c>
      <c r="J14" s="248"/>
      <c r="K14" s="248"/>
      <c r="L14" s="248"/>
      <c r="M14" s="248" t="s">
        <v>17</v>
      </c>
      <c r="N14" s="248"/>
      <c r="O14" s="248"/>
      <c r="P14" s="248"/>
      <c r="Q14" s="99"/>
    </row>
    <row r="15" spans="1:17" ht="18" customHeight="1">
      <c r="A15" s="248"/>
      <c r="B15" s="248"/>
      <c r="C15" s="248"/>
      <c r="D15" s="248"/>
      <c r="E15" s="102" t="s">
        <v>18</v>
      </c>
      <c r="F15" s="102" t="s">
        <v>19</v>
      </c>
      <c r="G15" s="102" t="s">
        <v>20</v>
      </c>
      <c r="H15" s="102" t="s">
        <v>21</v>
      </c>
      <c r="I15" s="103" t="s">
        <v>22</v>
      </c>
      <c r="J15" s="103" t="s">
        <v>23</v>
      </c>
      <c r="K15" s="103" t="s">
        <v>24</v>
      </c>
      <c r="L15" s="103" t="s">
        <v>25</v>
      </c>
      <c r="M15" s="103" t="s">
        <v>26</v>
      </c>
      <c r="N15" s="103" t="s">
        <v>27</v>
      </c>
      <c r="O15" s="103" t="s">
        <v>28</v>
      </c>
      <c r="P15" s="103" t="s">
        <v>29</v>
      </c>
      <c r="Q15" s="96"/>
    </row>
    <row r="16" spans="1:17" ht="19.5" customHeight="1">
      <c r="A16" s="257" t="s">
        <v>30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9"/>
      <c r="Q16" s="96"/>
    </row>
    <row r="17" spans="1:256" s="106" customFormat="1" ht="16.5" customHeight="1">
      <c r="A17" s="260" t="s">
        <v>134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104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17" ht="15.75" customHeight="1">
      <c r="A18" s="54" t="s">
        <v>122</v>
      </c>
      <c r="B18" s="42" t="s">
        <v>123</v>
      </c>
      <c r="C18" s="55">
        <v>250</v>
      </c>
      <c r="D18" s="45">
        <v>24.39</v>
      </c>
      <c r="E18" s="45">
        <v>8.6</v>
      </c>
      <c r="F18" s="45">
        <v>11.41</v>
      </c>
      <c r="G18" s="45">
        <v>14.33</v>
      </c>
      <c r="H18" s="45">
        <v>167.25</v>
      </c>
      <c r="I18" s="45">
        <v>0.1</v>
      </c>
      <c r="J18" s="45">
        <v>9.11</v>
      </c>
      <c r="K18" s="45">
        <v>15</v>
      </c>
      <c r="L18" s="45">
        <v>0.88</v>
      </c>
      <c r="M18" s="45">
        <v>45.3</v>
      </c>
      <c r="N18" s="45">
        <v>176.53</v>
      </c>
      <c r="O18" s="45">
        <v>47.35</v>
      </c>
      <c r="P18" s="45">
        <v>1.27</v>
      </c>
      <c r="Q18" s="96"/>
    </row>
    <row r="19" spans="1:16" ht="15.75" customHeight="1">
      <c r="A19" s="54" t="s">
        <v>124</v>
      </c>
      <c r="B19" s="41" t="s">
        <v>125</v>
      </c>
      <c r="C19" s="55" t="s">
        <v>126</v>
      </c>
      <c r="D19" s="45">
        <v>24.15</v>
      </c>
      <c r="E19" s="45">
        <v>7.06</v>
      </c>
      <c r="F19" s="45">
        <v>4.52</v>
      </c>
      <c r="G19" s="45">
        <v>10.13</v>
      </c>
      <c r="H19" s="45">
        <v>109.5</v>
      </c>
      <c r="I19" s="45">
        <v>0.04</v>
      </c>
      <c r="J19" s="45">
        <v>10.02</v>
      </c>
      <c r="K19" s="45">
        <v>14.5</v>
      </c>
      <c r="L19" s="45">
        <v>0.29</v>
      </c>
      <c r="M19" s="114">
        <v>30</v>
      </c>
      <c r="N19" s="114">
        <v>88.55</v>
      </c>
      <c r="O19" s="114">
        <v>22.05</v>
      </c>
      <c r="P19" s="114">
        <v>0.815</v>
      </c>
    </row>
    <row r="20" spans="1:17" ht="15" customHeight="1">
      <c r="A20" s="174" t="s">
        <v>104</v>
      </c>
      <c r="B20" s="170" t="s">
        <v>199</v>
      </c>
      <c r="C20" s="175" t="s">
        <v>82</v>
      </c>
      <c r="D20" s="176">
        <v>6.79</v>
      </c>
      <c r="E20" s="172">
        <v>4.78</v>
      </c>
      <c r="F20" s="172">
        <v>5.06</v>
      </c>
      <c r="G20" s="172">
        <v>26.65</v>
      </c>
      <c r="H20" s="172">
        <v>171.25</v>
      </c>
      <c r="I20" s="172">
        <v>0.04</v>
      </c>
      <c r="J20" s="172">
        <v>0</v>
      </c>
      <c r="K20" s="173">
        <v>25</v>
      </c>
      <c r="L20" s="172">
        <v>0.71</v>
      </c>
      <c r="M20" s="172">
        <v>10.63</v>
      </c>
      <c r="N20" s="177">
        <v>32.88</v>
      </c>
      <c r="O20" s="178">
        <v>7.13</v>
      </c>
      <c r="P20" s="179">
        <v>0.071</v>
      </c>
      <c r="Q20" s="96"/>
    </row>
    <row r="21" spans="1:17" ht="15.75" customHeight="1">
      <c r="A21" s="54" t="s">
        <v>177</v>
      </c>
      <c r="B21" s="41" t="s">
        <v>176</v>
      </c>
      <c r="C21" s="55">
        <v>30</v>
      </c>
      <c r="D21" s="44">
        <v>3.86</v>
      </c>
      <c r="E21" s="45">
        <v>0.24</v>
      </c>
      <c r="F21" s="45">
        <v>0.06</v>
      </c>
      <c r="G21" s="45">
        <v>0.96</v>
      </c>
      <c r="H21" s="45">
        <v>5.4</v>
      </c>
      <c r="I21" s="220">
        <v>0.017</v>
      </c>
      <c r="J21" s="114">
        <v>1.5</v>
      </c>
      <c r="K21" s="221">
        <v>0</v>
      </c>
      <c r="L21" s="114">
        <v>0.05</v>
      </c>
      <c r="M21" s="114">
        <v>11.5</v>
      </c>
      <c r="N21" s="219">
        <v>21</v>
      </c>
      <c r="O21" s="114">
        <v>7</v>
      </c>
      <c r="P21" s="114">
        <v>0.3</v>
      </c>
      <c r="Q21" s="96"/>
    </row>
    <row r="22" spans="1:16" ht="15.75" customHeight="1">
      <c r="A22" s="54" t="s">
        <v>133</v>
      </c>
      <c r="B22" s="41" t="s">
        <v>70</v>
      </c>
      <c r="C22" s="165">
        <v>200</v>
      </c>
      <c r="D22" s="45">
        <v>4.96</v>
      </c>
      <c r="E22" s="45">
        <v>0.68</v>
      </c>
      <c r="F22" s="45">
        <v>0.28</v>
      </c>
      <c r="G22" s="45">
        <v>20.75</v>
      </c>
      <c r="H22" s="45">
        <v>143.8</v>
      </c>
      <c r="I22" s="45">
        <v>0.01</v>
      </c>
      <c r="J22" s="45">
        <v>10</v>
      </c>
      <c r="K22" s="45">
        <v>0</v>
      </c>
      <c r="L22" s="45">
        <v>0</v>
      </c>
      <c r="M22" s="45">
        <v>21.33</v>
      </c>
      <c r="N22" s="114">
        <v>3.44</v>
      </c>
      <c r="O22" s="113">
        <v>3.44</v>
      </c>
      <c r="P22" s="114">
        <v>0.63</v>
      </c>
    </row>
    <row r="23" spans="1:16" ht="15.75" customHeight="1">
      <c r="A23" s="54" t="s">
        <v>34</v>
      </c>
      <c r="B23" s="41" t="s">
        <v>195</v>
      </c>
      <c r="C23" s="165">
        <v>30</v>
      </c>
      <c r="D23" s="45">
        <v>1.8</v>
      </c>
      <c r="E23" s="45">
        <v>1.98</v>
      </c>
      <c r="F23" s="45">
        <v>0.36</v>
      </c>
      <c r="G23" s="45">
        <v>10.02</v>
      </c>
      <c r="H23" s="45">
        <v>52.2</v>
      </c>
      <c r="I23" s="45">
        <v>0.054</v>
      </c>
      <c r="J23" s="45">
        <v>0</v>
      </c>
      <c r="K23" s="45">
        <v>0</v>
      </c>
      <c r="L23" s="45">
        <v>0.42</v>
      </c>
      <c r="M23" s="45">
        <v>10.5</v>
      </c>
      <c r="N23" s="45">
        <v>47.4</v>
      </c>
      <c r="O23" s="45">
        <v>14.1</v>
      </c>
      <c r="P23" s="45">
        <v>1.17</v>
      </c>
    </row>
    <row r="24" spans="1:18" ht="16.5" customHeight="1">
      <c r="A24" s="54" t="s">
        <v>34</v>
      </c>
      <c r="B24" s="41" t="s">
        <v>35</v>
      </c>
      <c r="C24" s="165">
        <v>20</v>
      </c>
      <c r="D24" s="45">
        <v>0.78</v>
      </c>
      <c r="E24" s="45">
        <v>1.58</v>
      </c>
      <c r="F24" s="45">
        <v>0.2</v>
      </c>
      <c r="G24" s="45">
        <v>9.66</v>
      </c>
      <c r="H24" s="45">
        <v>47</v>
      </c>
      <c r="I24" s="45">
        <v>0.033</v>
      </c>
      <c r="J24" s="45">
        <v>0</v>
      </c>
      <c r="K24" s="45">
        <v>0</v>
      </c>
      <c r="L24" s="45">
        <v>0.26</v>
      </c>
      <c r="M24" s="45">
        <v>4.6</v>
      </c>
      <c r="N24" s="45">
        <v>17.4</v>
      </c>
      <c r="O24" s="45">
        <v>6.6</v>
      </c>
      <c r="P24" s="45">
        <v>0.4</v>
      </c>
      <c r="Q24" s="96"/>
      <c r="R24" s="107"/>
    </row>
    <row r="25" spans="1:18" ht="15.75" customHeight="1">
      <c r="A25" s="108" t="s">
        <v>62</v>
      </c>
      <c r="B25" s="109"/>
      <c r="C25" s="110"/>
      <c r="D25" s="111">
        <f>SUM(D18:D24)</f>
        <v>66.72999999999999</v>
      </c>
      <c r="E25" s="111">
        <f aca="true" t="shared" si="0" ref="E25:P25">SUM(E18:E24)</f>
        <v>24.92</v>
      </c>
      <c r="F25" s="111">
        <f t="shared" si="0"/>
        <v>21.889999999999997</v>
      </c>
      <c r="G25" s="111">
        <f t="shared" si="0"/>
        <v>92.49999999999999</v>
      </c>
      <c r="H25" s="111">
        <f t="shared" si="0"/>
        <v>696.4000000000001</v>
      </c>
      <c r="I25" s="111">
        <f t="shared" si="0"/>
        <v>0.29400000000000004</v>
      </c>
      <c r="J25" s="111">
        <f t="shared" si="0"/>
        <v>30.63</v>
      </c>
      <c r="K25" s="111">
        <f t="shared" si="0"/>
        <v>54.5</v>
      </c>
      <c r="L25" s="111">
        <f t="shared" si="0"/>
        <v>2.6100000000000003</v>
      </c>
      <c r="M25" s="111">
        <f t="shared" si="0"/>
        <v>133.85999999999999</v>
      </c>
      <c r="N25" s="111">
        <f t="shared" si="0"/>
        <v>387.19999999999993</v>
      </c>
      <c r="O25" s="111">
        <f t="shared" si="0"/>
        <v>107.66999999999999</v>
      </c>
      <c r="P25" s="111">
        <f t="shared" si="0"/>
        <v>4.656000000000001</v>
      </c>
      <c r="Q25" s="96"/>
      <c r="R25" s="107"/>
    </row>
    <row r="26" spans="1:256" s="106" customFormat="1" ht="14.25" customHeight="1">
      <c r="A26" s="250" t="s">
        <v>63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12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17" ht="15.75" customHeight="1">
      <c r="A27" s="54" t="s">
        <v>127</v>
      </c>
      <c r="B27" s="41" t="s">
        <v>128</v>
      </c>
      <c r="C27" s="55">
        <v>250</v>
      </c>
      <c r="D27" s="45">
        <v>5.27</v>
      </c>
      <c r="E27" s="45">
        <v>2.51</v>
      </c>
      <c r="F27" s="45">
        <v>2.77</v>
      </c>
      <c r="G27" s="45">
        <v>19.36</v>
      </c>
      <c r="H27" s="45">
        <v>132</v>
      </c>
      <c r="I27" s="45">
        <v>0.064</v>
      </c>
      <c r="J27" s="45">
        <v>4.6</v>
      </c>
      <c r="K27" s="45">
        <v>0</v>
      </c>
      <c r="L27" s="45">
        <v>1.1</v>
      </c>
      <c r="M27" s="45">
        <v>18.78</v>
      </c>
      <c r="N27" s="113">
        <v>41.9</v>
      </c>
      <c r="O27" s="114">
        <v>15.96</v>
      </c>
      <c r="P27" s="114">
        <v>0.66</v>
      </c>
      <c r="Q27" s="115"/>
    </row>
    <row r="28" spans="1:17" ht="14.25" customHeight="1">
      <c r="A28" s="54" t="s">
        <v>112</v>
      </c>
      <c r="B28" s="41" t="s">
        <v>113</v>
      </c>
      <c r="C28" s="43" t="s">
        <v>108</v>
      </c>
      <c r="D28" s="45">
        <v>25.56</v>
      </c>
      <c r="E28" s="45">
        <v>13.31</v>
      </c>
      <c r="F28" s="45">
        <v>12.27</v>
      </c>
      <c r="G28" s="45">
        <v>24.23</v>
      </c>
      <c r="H28" s="45">
        <v>132.5</v>
      </c>
      <c r="I28" s="45">
        <v>0.064</v>
      </c>
      <c r="J28" s="45">
        <v>1.04</v>
      </c>
      <c r="K28" s="45">
        <v>38.8</v>
      </c>
      <c r="L28" s="169">
        <v>1.04</v>
      </c>
      <c r="M28" s="45">
        <v>33.86</v>
      </c>
      <c r="N28" s="45">
        <v>117.49</v>
      </c>
      <c r="O28" s="45">
        <v>14.29</v>
      </c>
      <c r="P28" s="45">
        <v>1.104</v>
      </c>
      <c r="Q28" s="115"/>
    </row>
    <row r="29" spans="1:17" ht="15.75" customHeight="1">
      <c r="A29" s="54" t="s">
        <v>129</v>
      </c>
      <c r="B29" s="42" t="s">
        <v>130</v>
      </c>
      <c r="C29" s="165" t="s">
        <v>82</v>
      </c>
      <c r="D29" s="45">
        <v>12.36</v>
      </c>
      <c r="E29" s="45">
        <v>1.79</v>
      </c>
      <c r="F29" s="45">
        <v>9.24</v>
      </c>
      <c r="G29" s="45">
        <v>11.17</v>
      </c>
      <c r="H29" s="45">
        <v>135</v>
      </c>
      <c r="I29" s="45">
        <v>0.06</v>
      </c>
      <c r="J29" s="45">
        <v>8.27</v>
      </c>
      <c r="K29" s="45">
        <v>20</v>
      </c>
      <c r="L29" s="45">
        <v>2.89</v>
      </c>
      <c r="M29" s="45">
        <v>26.2</v>
      </c>
      <c r="N29" s="113">
        <v>52.7</v>
      </c>
      <c r="O29" s="114">
        <v>23.2</v>
      </c>
      <c r="P29" s="114">
        <v>0.79</v>
      </c>
      <c r="Q29" s="115"/>
    </row>
    <row r="30" spans="1:16" ht="14.25" customHeight="1">
      <c r="A30" s="54" t="s">
        <v>213</v>
      </c>
      <c r="B30" s="41" t="s">
        <v>65</v>
      </c>
      <c r="C30" s="165">
        <v>200</v>
      </c>
      <c r="D30" s="45">
        <v>5.01</v>
      </c>
      <c r="E30" s="45">
        <v>0.24</v>
      </c>
      <c r="F30" s="45">
        <v>0.14</v>
      </c>
      <c r="G30" s="45">
        <v>27.83</v>
      </c>
      <c r="H30" s="45">
        <v>113.33</v>
      </c>
      <c r="I30" s="45">
        <v>0.014</v>
      </c>
      <c r="J30" s="45">
        <v>1.72</v>
      </c>
      <c r="K30" s="45">
        <v>0</v>
      </c>
      <c r="L30" s="45">
        <v>0.16</v>
      </c>
      <c r="M30" s="45">
        <v>15.44</v>
      </c>
      <c r="N30" s="45">
        <v>6.22</v>
      </c>
      <c r="O30" s="45">
        <v>3.55</v>
      </c>
      <c r="P30" s="45">
        <v>0.61</v>
      </c>
    </row>
    <row r="31" spans="1:16" ht="14.25" customHeight="1">
      <c r="A31" s="54" t="s">
        <v>34</v>
      </c>
      <c r="B31" s="41" t="s">
        <v>195</v>
      </c>
      <c r="C31" s="165">
        <v>30</v>
      </c>
      <c r="D31" s="45">
        <v>1.8</v>
      </c>
      <c r="E31" s="45">
        <v>1.98</v>
      </c>
      <c r="F31" s="45">
        <v>0.36</v>
      </c>
      <c r="G31" s="45">
        <v>10.02</v>
      </c>
      <c r="H31" s="45">
        <v>52.2</v>
      </c>
      <c r="I31" s="45">
        <v>0.054</v>
      </c>
      <c r="J31" s="45">
        <v>0</v>
      </c>
      <c r="K31" s="45">
        <v>0</v>
      </c>
      <c r="L31" s="45">
        <v>0.42</v>
      </c>
      <c r="M31" s="45">
        <v>10.5</v>
      </c>
      <c r="N31" s="45">
        <v>47.4</v>
      </c>
      <c r="O31" s="45">
        <v>14.1</v>
      </c>
      <c r="P31" s="45">
        <v>1.17</v>
      </c>
    </row>
    <row r="32" spans="1:16" ht="15" customHeight="1">
      <c r="A32" s="54" t="s">
        <v>34</v>
      </c>
      <c r="B32" s="41" t="s">
        <v>35</v>
      </c>
      <c r="C32" s="165">
        <v>20</v>
      </c>
      <c r="D32" s="45">
        <v>0.78</v>
      </c>
      <c r="E32" s="45">
        <v>1.58</v>
      </c>
      <c r="F32" s="45">
        <v>0.2</v>
      </c>
      <c r="G32" s="45">
        <v>9.66</v>
      </c>
      <c r="H32" s="45">
        <v>47</v>
      </c>
      <c r="I32" s="45">
        <v>0.033</v>
      </c>
      <c r="J32" s="45">
        <v>0</v>
      </c>
      <c r="K32" s="45">
        <v>0</v>
      </c>
      <c r="L32" s="45">
        <v>0.26</v>
      </c>
      <c r="M32" s="45">
        <v>4.6</v>
      </c>
      <c r="N32" s="45">
        <v>17.4</v>
      </c>
      <c r="O32" s="45">
        <v>6.6</v>
      </c>
      <c r="P32" s="45">
        <v>0.4</v>
      </c>
    </row>
    <row r="33" spans="1:16" ht="15.75" customHeight="1">
      <c r="A33" s="183" t="s">
        <v>62</v>
      </c>
      <c r="B33" s="184"/>
      <c r="C33" s="184"/>
      <c r="D33" s="185">
        <f aca="true" t="shared" si="1" ref="D33:P33">SUM(D27:D32)</f>
        <v>50.779999999999994</v>
      </c>
      <c r="E33" s="185">
        <f t="shared" si="1"/>
        <v>21.409999999999997</v>
      </c>
      <c r="F33" s="185">
        <f t="shared" si="1"/>
        <v>24.98</v>
      </c>
      <c r="G33" s="185">
        <f t="shared" si="1"/>
        <v>102.27</v>
      </c>
      <c r="H33" s="185">
        <f t="shared" si="1"/>
        <v>612.0300000000001</v>
      </c>
      <c r="I33" s="185">
        <f t="shared" si="1"/>
        <v>0.28900000000000003</v>
      </c>
      <c r="J33" s="185">
        <f t="shared" si="1"/>
        <v>15.63</v>
      </c>
      <c r="K33" s="185">
        <f t="shared" si="1"/>
        <v>58.8</v>
      </c>
      <c r="L33" s="185">
        <f t="shared" si="1"/>
        <v>5.87</v>
      </c>
      <c r="M33" s="185">
        <f t="shared" si="1"/>
        <v>109.38</v>
      </c>
      <c r="N33" s="185">
        <f t="shared" si="1"/>
        <v>283.10999999999996</v>
      </c>
      <c r="O33" s="185">
        <f t="shared" si="1"/>
        <v>77.69999999999999</v>
      </c>
      <c r="P33" s="185">
        <f t="shared" si="1"/>
        <v>4.734</v>
      </c>
    </row>
    <row r="34" spans="1:16" s="116" customFormat="1" ht="18" customHeight="1">
      <c r="A34" s="250" t="s">
        <v>66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ht="25.5" customHeight="1">
      <c r="A35" s="54" t="s">
        <v>160</v>
      </c>
      <c r="B35" s="41" t="s">
        <v>60</v>
      </c>
      <c r="C35" s="55" t="s">
        <v>61</v>
      </c>
      <c r="D35" s="45">
        <v>10.61</v>
      </c>
      <c r="E35" s="45">
        <v>3.54</v>
      </c>
      <c r="F35" s="45">
        <v>5.1</v>
      </c>
      <c r="G35" s="45">
        <v>14.53</v>
      </c>
      <c r="H35" s="45">
        <v>118.25</v>
      </c>
      <c r="I35" s="45">
        <v>0.09</v>
      </c>
      <c r="J35" s="45">
        <v>6.29</v>
      </c>
      <c r="K35" s="45">
        <v>0</v>
      </c>
      <c r="L35" s="45">
        <v>2.44</v>
      </c>
      <c r="M35" s="45">
        <v>50.25</v>
      </c>
      <c r="N35" s="113">
        <v>97.93</v>
      </c>
      <c r="O35" s="114">
        <v>34.5</v>
      </c>
      <c r="P35" s="114">
        <v>1.71</v>
      </c>
    </row>
    <row r="36" spans="1:16" ht="14.25" customHeight="1">
      <c r="A36" s="54" t="s">
        <v>161</v>
      </c>
      <c r="B36" s="41" t="s">
        <v>131</v>
      </c>
      <c r="C36" s="165">
        <v>80</v>
      </c>
      <c r="D36" s="45">
        <v>37.33</v>
      </c>
      <c r="E36" s="45">
        <v>12.44</v>
      </c>
      <c r="F36" s="45">
        <v>9.24</v>
      </c>
      <c r="G36" s="45">
        <v>12.56</v>
      </c>
      <c r="H36" s="45">
        <v>183</v>
      </c>
      <c r="I36" s="45">
        <v>0.08</v>
      </c>
      <c r="J36" s="45">
        <v>0.12</v>
      </c>
      <c r="K36" s="45">
        <v>23</v>
      </c>
      <c r="L36" s="45">
        <v>0.68</v>
      </c>
      <c r="M36" s="45">
        <v>35</v>
      </c>
      <c r="N36" s="45">
        <v>81</v>
      </c>
      <c r="O36" s="45">
        <v>10</v>
      </c>
      <c r="P36" s="45">
        <v>0.9</v>
      </c>
    </row>
    <row r="37" spans="1:16" ht="28.5" customHeight="1">
      <c r="A37" s="156" t="s">
        <v>109</v>
      </c>
      <c r="B37" s="41" t="s">
        <v>201</v>
      </c>
      <c r="C37" s="55" t="s">
        <v>82</v>
      </c>
      <c r="D37" s="44">
        <v>8.27</v>
      </c>
      <c r="E37" s="55">
        <v>8.86</v>
      </c>
      <c r="F37" s="55">
        <v>5.98</v>
      </c>
      <c r="G37" s="55">
        <v>39.81</v>
      </c>
      <c r="H37" s="56">
        <v>280</v>
      </c>
      <c r="I37" s="55">
        <v>0.25</v>
      </c>
      <c r="J37" s="55">
        <v>0</v>
      </c>
      <c r="K37" s="165">
        <v>20</v>
      </c>
      <c r="L37" s="55">
        <v>0.625</v>
      </c>
      <c r="M37" s="55">
        <v>15.9</v>
      </c>
      <c r="N37" s="57">
        <v>210.1</v>
      </c>
      <c r="O37" s="58">
        <v>140</v>
      </c>
      <c r="P37" s="114">
        <v>4.8</v>
      </c>
    </row>
    <row r="38" spans="1:16" ht="15" customHeight="1">
      <c r="A38" s="54" t="s">
        <v>177</v>
      </c>
      <c r="B38" s="41" t="s">
        <v>176</v>
      </c>
      <c r="C38" s="55">
        <v>30</v>
      </c>
      <c r="D38" s="44">
        <v>3.86</v>
      </c>
      <c r="E38" s="45">
        <v>0.24</v>
      </c>
      <c r="F38" s="45">
        <v>0.06</v>
      </c>
      <c r="G38" s="45">
        <v>0.96</v>
      </c>
      <c r="H38" s="45">
        <v>5.4</v>
      </c>
      <c r="I38" s="220">
        <v>0.017</v>
      </c>
      <c r="J38" s="114">
        <v>1.5</v>
      </c>
      <c r="K38" s="221">
        <v>0</v>
      </c>
      <c r="L38" s="114">
        <v>0.05</v>
      </c>
      <c r="M38" s="114">
        <v>11.5</v>
      </c>
      <c r="N38" s="219">
        <v>21</v>
      </c>
      <c r="O38" s="114">
        <v>7</v>
      </c>
      <c r="P38" s="114">
        <v>0.3</v>
      </c>
    </row>
    <row r="39" spans="1:16" ht="14.25" customHeight="1">
      <c r="A39" s="41" t="s">
        <v>137</v>
      </c>
      <c r="B39" s="42" t="s">
        <v>75</v>
      </c>
      <c r="C39" s="165">
        <v>200</v>
      </c>
      <c r="D39" s="45">
        <v>4.12</v>
      </c>
      <c r="E39" s="45">
        <v>0.28</v>
      </c>
      <c r="F39" s="45">
        <v>0.06</v>
      </c>
      <c r="G39" s="45">
        <v>27.88</v>
      </c>
      <c r="H39" s="45">
        <v>113.15</v>
      </c>
      <c r="I39" s="45">
        <v>0.02</v>
      </c>
      <c r="J39" s="45">
        <v>5.6</v>
      </c>
      <c r="K39" s="45">
        <v>0.06</v>
      </c>
      <c r="L39" s="45">
        <v>0.06</v>
      </c>
      <c r="M39" s="45">
        <v>10.2</v>
      </c>
      <c r="N39" s="45">
        <v>15.48</v>
      </c>
      <c r="O39" s="45">
        <v>5.04</v>
      </c>
      <c r="P39" s="45">
        <v>0.42</v>
      </c>
    </row>
    <row r="40" spans="1:16" ht="14.25" customHeight="1">
      <c r="A40" s="54" t="s">
        <v>34</v>
      </c>
      <c r="B40" s="41" t="s">
        <v>195</v>
      </c>
      <c r="C40" s="165">
        <v>30</v>
      </c>
      <c r="D40" s="45">
        <v>1.8</v>
      </c>
      <c r="E40" s="45">
        <v>1.98</v>
      </c>
      <c r="F40" s="45">
        <v>0.36</v>
      </c>
      <c r="G40" s="45">
        <v>10.02</v>
      </c>
      <c r="H40" s="45">
        <v>52.2</v>
      </c>
      <c r="I40" s="45">
        <v>0.054</v>
      </c>
      <c r="J40" s="45">
        <v>0</v>
      </c>
      <c r="K40" s="45">
        <v>0</v>
      </c>
      <c r="L40" s="45">
        <v>0.42</v>
      </c>
      <c r="M40" s="45">
        <v>10.5</v>
      </c>
      <c r="N40" s="45">
        <v>47.4</v>
      </c>
      <c r="O40" s="45">
        <v>14.1</v>
      </c>
      <c r="P40" s="45">
        <v>1.17</v>
      </c>
    </row>
    <row r="41" spans="1:16" ht="17.25" customHeight="1">
      <c r="A41" s="54" t="s">
        <v>34</v>
      </c>
      <c r="B41" s="41" t="s">
        <v>35</v>
      </c>
      <c r="C41" s="165">
        <v>20</v>
      </c>
      <c r="D41" s="45">
        <v>0.78</v>
      </c>
      <c r="E41" s="45">
        <v>1.58</v>
      </c>
      <c r="F41" s="45">
        <v>0.2</v>
      </c>
      <c r="G41" s="45">
        <v>9.66</v>
      </c>
      <c r="H41" s="45">
        <v>47</v>
      </c>
      <c r="I41" s="45">
        <v>0.033</v>
      </c>
      <c r="J41" s="45">
        <v>0</v>
      </c>
      <c r="K41" s="45">
        <v>0</v>
      </c>
      <c r="L41" s="45">
        <v>0.26</v>
      </c>
      <c r="M41" s="45">
        <v>4.6</v>
      </c>
      <c r="N41" s="45">
        <v>17.4</v>
      </c>
      <c r="O41" s="45">
        <v>6.6</v>
      </c>
      <c r="P41" s="45">
        <v>0.4</v>
      </c>
    </row>
    <row r="42" spans="1:16" s="119" customFormat="1" ht="16.5" customHeight="1">
      <c r="A42" s="108" t="s">
        <v>62</v>
      </c>
      <c r="B42" s="117"/>
      <c r="C42" s="118"/>
      <c r="D42" s="186">
        <f aca="true" t="shared" si="2" ref="D42:P42">SUM(D35:D41)</f>
        <v>66.77</v>
      </c>
      <c r="E42" s="186">
        <f t="shared" si="2"/>
        <v>28.92</v>
      </c>
      <c r="F42" s="186">
        <f t="shared" si="2"/>
        <v>20.999999999999996</v>
      </c>
      <c r="G42" s="186">
        <f t="shared" si="2"/>
        <v>115.41999999999999</v>
      </c>
      <c r="H42" s="186">
        <f t="shared" si="2"/>
        <v>799</v>
      </c>
      <c r="I42" s="186">
        <f t="shared" si="2"/>
        <v>0.544</v>
      </c>
      <c r="J42" s="186">
        <f t="shared" si="2"/>
        <v>13.51</v>
      </c>
      <c r="K42" s="186">
        <f t="shared" si="2"/>
        <v>43.06</v>
      </c>
      <c r="L42" s="186">
        <f t="shared" si="2"/>
        <v>4.535</v>
      </c>
      <c r="M42" s="186">
        <f t="shared" si="2"/>
        <v>137.95000000000002</v>
      </c>
      <c r="N42" s="186">
        <f t="shared" si="2"/>
        <v>490.30999999999995</v>
      </c>
      <c r="O42" s="186">
        <f t="shared" si="2"/>
        <v>217.23999999999998</v>
      </c>
      <c r="P42" s="186">
        <f t="shared" si="2"/>
        <v>9.700000000000001</v>
      </c>
    </row>
    <row r="43" spans="1:256" s="106" customFormat="1" ht="18" customHeight="1">
      <c r="A43" s="250" t="s">
        <v>67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spans="1:16" ht="15" customHeight="1">
      <c r="A44" s="54" t="s">
        <v>163</v>
      </c>
      <c r="B44" s="41" t="s">
        <v>132</v>
      </c>
      <c r="C44" s="165">
        <v>250</v>
      </c>
      <c r="D44" s="45">
        <v>7.07</v>
      </c>
      <c r="E44" s="45">
        <v>5.49</v>
      </c>
      <c r="F44" s="45">
        <v>5.27</v>
      </c>
      <c r="G44" s="45">
        <v>16.32</v>
      </c>
      <c r="H44" s="45">
        <v>134.75</v>
      </c>
      <c r="I44" s="45">
        <v>0.23</v>
      </c>
      <c r="J44" s="45">
        <v>5.81</v>
      </c>
      <c r="K44" s="45">
        <v>0</v>
      </c>
      <c r="L44" s="45">
        <v>2.42</v>
      </c>
      <c r="M44" s="45">
        <v>38.08</v>
      </c>
      <c r="N44" s="45">
        <v>87.18</v>
      </c>
      <c r="O44" s="45">
        <v>35.3</v>
      </c>
      <c r="P44" s="45">
        <v>2.03</v>
      </c>
    </row>
    <row r="45" spans="1:16" ht="15" customHeight="1">
      <c r="A45" s="54" t="s">
        <v>164</v>
      </c>
      <c r="B45" s="41" t="s">
        <v>173</v>
      </c>
      <c r="C45" s="165" t="s">
        <v>43</v>
      </c>
      <c r="D45" s="45">
        <v>33.73</v>
      </c>
      <c r="E45" s="45">
        <v>10.24</v>
      </c>
      <c r="F45" s="45">
        <v>9.44</v>
      </c>
      <c r="G45" s="45">
        <v>14.56</v>
      </c>
      <c r="H45" s="45">
        <v>184</v>
      </c>
      <c r="I45" s="45">
        <v>0.16</v>
      </c>
      <c r="J45" s="45">
        <v>0.24</v>
      </c>
      <c r="K45" s="45">
        <v>8</v>
      </c>
      <c r="L45" s="45">
        <v>3.9</v>
      </c>
      <c r="M45" s="45">
        <v>42.2</v>
      </c>
      <c r="N45" s="114">
        <v>273.4</v>
      </c>
      <c r="O45" s="114">
        <v>47.8</v>
      </c>
      <c r="P45" s="114">
        <v>1.42</v>
      </c>
    </row>
    <row r="46" spans="1:16" ht="14.25" customHeight="1">
      <c r="A46" s="54" t="s">
        <v>186</v>
      </c>
      <c r="B46" s="41" t="s">
        <v>207</v>
      </c>
      <c r="C46" s="43" t="s">
        <v>82</v>
      </c>
      <c r="D46" s="45">
        <v>9.67</v>
      </c>
      <c r="E46" s="45">
        <v>3.75</v>
      </c>
      <c r="F46" s="45">
        <v>4.17</v>
      </c>
      <c r="G46" s="45">
        <v>24.08</v>
      </c>
      <c r="H46" s="45">
        <v>146</v>
      </c>
      <c r="I46" s="45">
        <v>0.16</v>
      </c>
      <c r="J46" s="45">
        <v>21.98</v>
      </c>
      <c r="K46" s="45">
        <v>20</v>
      </c>
      <c r="L46" s="45">
        <v>0.21</v>
      </c>
      <c r="M46" s="45">
        <v>16.2</v>
      </c>
      <c r="N46" s="45">
        <v>83.5</v>
      </c>
      <c r="O46" s="45">
        <v>30.7</v>
      </c>
      <c r="P46" s="45">
        <v>1.36</v>
      </c>
    </row>
    <row r="47" spans="1:16" ht="16.5" customHeight="1">
      <c r="A47" s="41" t="s">
        <v>170</v>
      </c>
      <c r="B47" s="42" t="s">
        <v>32</v>
      </c>
      <c r="C47" s="43" t="s">
        <v>33</v>
      </c>
      <c r="D47" s="44">
        <v>1.32</v>
      </c>
      <c r="E47" s="45">
        <v>0.2</v>
      </c>
      <c r="F47" s="45">
        <v>0</v>
      </c>
      <c r="G47" s="45">
        <v>15</v>
      </c>
      <c r="H47" s="45">
        <v>65</v>
      </c>
      <c r="I47" s="45">
        <v>0.001</v>
      </c>
      <c r="J47" s="45">
        <v>0.1</v>
      </c>
      <c r="K47" s="46">
        <v>0.001</v>
      </c>
      <c r="L47" s="45">
        <v>0</v>
      </c>
      <c r="M47" s="45">
        <v>5.25</v>
      </c>
      <c r="N47" s="45">
        <v>8.24</v>
      </c>
      <c r="O47" s="45">
        <v>4.4</v>
      </c>
      <c r="P47" s="45">
        <v>0.87</v>
      </c>
    </row>
    <row r="48" spans="1:16" ht="16.5" customHeight="1">
      <c r="A48" s="54" t="s">
        <v>34</v>
      </c>
      <c r="B48" s="41" t="s">
        <v>195</v>
      </c>
      <c r="C48" s="165">
        <v>30</v>
      </c>
      <c r="D48" s="45">
        <v>1.8</v>
      </c>
      <c r="E48" s="45">
        <v>1.98</v>
      </c>
      <c r="F48" s="45">
        <v>0.36</v>
      </c>
      <c r="G48" s="45">
        <v>10.02</v>
      </c>
      <c r="H48" s="45">
        <v>52.2</v>
      </c>
      <c r="I48" s="45">
        <v>0.054</v>
      </c>
      <c r="J48" s="45">
        <v>0</v>
      </c>
      <c r="K48" s="45">
        <v>0</v>
      </c>
      <c r="L48" s="45">
        <v>0.42</v>
      </c>
      <c r="M48" s="45">
        <v>10.5</v>
      </c>
      <c r="N48" s="45">
        <v>47.4</v>
      </c>
      <c r="O48" s="45">
        <v>14.1</v>
      </c>
      <c r="P48" s="45">
        <v>1.17</v>
      </c>
    </row>
    <row r="49" spans="1:16" ht="17.25" customHeight="1">
      <c r="A49" s="54" t="s">
        <v>34</v>
      </c>
      <c r="B49" s="41" t="s">
        <v>35</v>
      </c>
      <c r="C49" s="165">
        <v>20</v>
      </c>
      <c r="D49" s="45">
        <v>0.78</v>
      </c>
      <c r="E49" s="45">
        <v>1.58</v>
      </c>
      <c r="F49" s="45">
        <v>0.2</v>
      </c>
      <c r="G49" s="45">
        <v>9.66</v>
      </c>
      <c r="H49" s="45">
        <v>47</v>
      </c>
      <c r="I49" s="45">
        <v>0.033</v>
      </c>
      <c r="J49" s="45">
        <v>0</v>
      </c>
      <c r="K49" s="45">
        <v>0</v>
      </c>
      <c r="L49" s="45">
        <v>0.26</v>
      </c>
      <c r="M49" s="45">
        <v>4.6</v>
      </c>
      <c r="N49" s="45">
        <v>17.4</v>
      </c>
      <c r="O49" s="45">
        <v>6.6</v>
      </c>
      <c r="P49" s="45">
        <v>0.4</v>
      </c>
    </row>
    <row r="50" spans="1:16" ht="17.25" customHeight="1">
      <c r="A50" s="108" t="s">
        <v>62</v>
      </c>
      <c r="B50" s="120"/>
      <c r="C50" s="121"/>
      <c r="D50" s="111">
        <f aca="true" t="shared" si="3" ref="D50:P50">SUM(D44:D49)</f>
        <v>54.37</v>
      </c>
      <c r="E50" s="111">
        <f t="shared" si="3"/>
        <v>23.240000000000002</v>
      </c>
      <c r="F50" s="111">
        <f t="shared" si="3"/>
        <v>19.439999999999998</v>
      </c>
      <c r="G50" s="111">
        <f t="shared" si="3"/>
        <v>89.64</v>
      </c>
      <c r="H50" s="111">
        <f t="shared" si="3"/>
        <v>628.95</v>
      </c>
      <c r="I50" s="111">
        <f t="shared" si="3"/>
        <v>0.6380000000000001</v>
      </c>
      <c r="J50" s="111">
        <f t="shared" si="3"/>
        <v>28.130000000000003</v>
      </c>
      <c r="K50" s="111">
        <f t="shared" si="3"/>
        <v>28.001</v>
      </c>
      <c r="L50" s="111">
        <f t="shared" si="3"/>
        <v>7.21</v>
      </c>
      <c r="M50" s="111">
        <f t="shared" si="3"/>
        <v>116.83</v>
      </c>
      <c r="N50" s="111">
        <f t="shared" si="3"/>
        <v>517.12</v>
      </c>
      <c r="O50" s="111">
        <f t="shared" si="3"/>
        <v>138.9</v>
      </c>
      <c r="P50" s="111">
        <f t="shared" si="3"/>
        <v>7.25</v>
      </c>
    </row>
    <row r="51" spans="1:256" s="106" customFormat="1" ht="17.25" customHeight="1">
      <c r="A51" s="250" t="s">
        <v>71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16" ht="16.5" customHeight="1">
      <c r="A52" s="54" t="s">
        <v>165</v>
      </c>
      <c r="B52" s="41" t="s">
        <v>178</v>
      </c>
      <c r="C52" s="55">
        <v>250</v>
      </c>
      <c r="D52" s="45">
        <v>6.97</v>
      </c>
      <c r="E52" s="45">
        <v>2</v>
      </c>
      <c r="F52" s="45">
        <v>5.1</v>
      </c>
      <c r="G52" s="45">
        <v>16.93</v>
      </c>
      <c r="H52" s="45">
        <v>121.75</v>
      </c>
      <c r="I52" s="45">
        <v>0.1</v>
      </c>
      <c r="J52" s="45">
        <v>7.54</v>
      </c>
      <c r="K52" s="45">
        <v>0</v>
      </c>
      <c r="L52" s="45">
        <v>2.36</v>
      </c>
      <c r="M52" s="45">
        <v>24.95</v>
      </c>
      <c r="N52" s="113">
        <v>63.3</v>
      </c>
      <c r="O52" s="114">
        <v>26.4</v>
      </c>
      <c r="P52" s="114">
        <v>0.93</v>
      </c>
    </row>
    <row r="53" spans="1:16" ht="30" customHeight="1">
      <c r="A53" s="54" t="s">
        <v>166</v>
      </c>
      <c r="B53" s="41" t="s">
        <v>159</v>
      </c>
      <c r="C53" s="43" t="s">
        <v>108</v>
      </c>
      <c r="D53" s="45">
        <v>35.69</v>
      </c>
      <c r="E53" s="45">
        <v>9.31</v>
      </c>
      <c r="F53" s="45">
        <v>10.32</v>
      </c>
      <c r="G53" s="45">
        <v>7.98</v>
      </c>
      <c r="H53" s="45">
        <v>162</v>
      </c>
      <c r="I53" s="45">
        <v>0.05</v>
      </c>
      <c r="J53" s="45">
        <v>0.09</v>
      </c>
      <c r="K53" s="45">
        <v>39</v>
      </c>
      <c r="L53" s="45">
        <v>0.51</v>
      </c>
      <c r="M53" s="45">
        <v>50.4</v>
      </c>
      <c r="N53" s="114">
        <v>107</v>
      </c>
      <c r="O53" s="113">
        <v>18.5</v>
      </c>
      <c r="P53" s="114">
        <v>0.8</v>
      </c>
    </row>
    <row r="54" spans="1:16" ht="15.75" customHeight="1">
      <c r="A54" s="174" t="s">
        <v>174</v>
      </c>
      <c r="B54" s="170" t="s">
        <v>175</v>
      </c>
      <c r="C54" s="175">
        <v>150</v>
      </c>
      <c r="D54" s="176">
        <v>6.29</v>
      </c>
      <c r="E54" s="172">
        <v>3.64</v>
      </c>
      <c r="F54" s="172">
        <v>4.3</v>
      </c>
      <c r="G54" s="172">
        <v>36.67</v>
      </c>
      <c r="H54" s="172">
        <v>200</v>
      </c>
      <c r="I54" s="172">
        <v>0.024</v>
      </c>
      <c r="J54" s="172">
        <v>0</v>
      </c>
      <c r="K54" s="173">
        <v>21</v>
      </c>
      <c r="L54" s="172">
        <v>0.27</v>
      </c>
      <c r="M54" s="172">
        <v>2.42</v>
      </c>
      <c r="N54" s="177">
        <v>60.6</v>
      </c>
      <c r="O54" s="178">
        <v>19</v>
      </c>
      <c r="P54" s="179">
        <v>0.513</v>
      </c>
    </row>
    <row r="55" spans="1:16" ht="16.5" customHeight="1">
      <c r="A55" s="54" t="s">
        <v>167</v>
      </c>
      <c r="B55" s="41" t="s">
        <v>135</v>
      </c>
      <c r="C55" s="165">
        <v>60</v>
      </c>
      <c r="D55" s="45">
        <v>3.83</v>
      </c>
      <c r="E55" s="45">
        <v>1.42</v>
      </c>
      <c r="F55" s="45">
        <v>4.25</v>
      </c>
      <c r="G55" s="45">
        <v>6.414</v>
      </c>
      <c r="H55" s="45">
        <v>69.6</v>
      </c>
      <c r="I55" s="45">
        <v>0.0245</v>
      </c>
      <c r="J55" s="45">
        <v>0.81</v>
      </c>
      <c r="K55" s="45">
        <v>28.8</v>
      </c>
      <c r="L55" s="45">
        <v>0.18</v>
      </c>
      <c r="M55" s="45">
        <v>31.44</v>
      </c>
      <c r="N55" s="45">
        <v>35.16</v>
      </c>
      <c r="O55" s="45">
        <v>12.06</v>
      </c>
      <c r="P55" s="45">
        <v>0.85</v>
      </c>
    </row>
    <row r="56" spans="1:16" ht="16.5" customHeight="1">
      <c r="A56" s="41" t="s">
        <v>137</v>
      </c>
      <c r="B56" s="42" t="s">
        <v>75</v>
      </c>
      <c r="C56" s="165">
        <v>200</v>
      </c>
      <c r="D56" s="45">
        <v>4.12</v>
      </c>
      <c r="E56" s="45">
        <v>0.28</v>
      </c>
      <c r="F56" s="45">
        <v>0.06</v>
      </c>
      <c r="G56" s="45">
        <v>27.88</v>
      </c>
      <c r="H56" s="45">
        <v>113.15</v>
      </c>
      <c r="I56" s="45">
        <v>0.02</v>
      </c>
      <c r="J56" s="45">
        <v>5.6</v>
      </c>
      <c r="K56" s="45">
        <v>0.06</v>
      </c>
      <c r="L56" s="45">
        <v>0.06</v>
      </c>
      <c r="M56" s="45">
        <v>10.2</v>
      </c>
      <c r="N56" s="45">
        <v>15.48</v>
      </c>
      <c r="O56" s="45">
        <v>5.04</v>
      </c>
      <c r="P56" s="45">
        <v>0.42</v>
      </c>
    </row>
    <row r="57" spans="1:16" ht="16.5" customHeight="1">
      <c r="A57" s="54" t="s">
        <v>34</v>
      </c>
      <c r="B57" s="41" t="s">
        <v>195</v>
      </c>
      <c r="C57" s="165">
        <v>30</v>
      </c>
      <c r="D57" s="45">
        <v>1.8</v>
      </c>
      <c r="E57" s="45">
        <v>1.98</v>
      </c>
      <c r="F57" s="45">
        <v>0.36</v>
      </c>
      <c r="G57" s="45">
        <v>10.02</v>
      </c>
      <c r="H57" s="45">
        <v>52.2</v>
      </c>
      <c r="I57" s="45">
        <v>0.054</v>
      </c>
      <c r="J57" s="45">
        <v>0</v>
      </c>
      <c r="K57" s="45">
        <v>0</v>
      </c>
      <c r="L57" s="45">
        <v>0.42</v>
      </c>
      <c r="M57" s="45">
        <v>10.5</v>
      </c>
      <c r="N57" s="45">
        <v>47.4</v>
      </c>
      <c r="O57" s="45">
        <v>14.1</v>
      </c>
      <c r="P57" s="45">
        <v>1.17</v>
      </c>
    </row>
    <row r="58" spans="1:16" ht="16.5" customHeight="1">
      <c r="A58" s="54" t="s">
        <v>34</v>
      </c>
      <c r="B58" s="41" t="s">
        <v>35</v>
      </c>
      <c r="C58" s="165">
        <v>20</v>
      </c>
      <c r="D58" s="45">
        <v>0.78</v>
      </c>
      <c r="E58" s="45">
        <v>1.58</v>
      </c>
      <c r="F58" s="45">
        <v>0.2</v>
      </c>
      <c r="G58" s="45">
        <v>9.66</v>
      </c>
      <c r="H58" s="45">
        <v>47</v>
      </c>
      <c r="I58" s="45">
        <v>0.033</v>
      </c>
      <c r="J58" s="45">
        <v>0</v>
      </c>
      <c r="K58" s="45">
        <v>0</v>
      </c>
      <c r="L58" s="45">
        <v>0.26</v>
      </c>
      <c r="M58" s="45">
        <v>4.6</v>
      </c>
      <c r="N58" s="45">
        <v>17.4</v>
      </c>
      <c r="O58" s="45">
        <v>6.6</v>
      </c>
      <c r="P58" s="45">
        <v>0.4</v>
      </c>
    </row>
    <row r="59" spans="1:16" ht="18.75" customHeight="1">
      <c r="A59" s="108" t="s">
        <v>62</v>
      </c>
      <c r="B59" s="122"/>
      <c r="C59" s="110"/>
      <c r="D59" s="111">
        <f aca="true" t="shared" si="4" ref="D59:P59">SUM(D52:D58)</f>
        <v>59.47999999999999</v>
      </c>
      <c r="E59" s="111">
        <f t="shared" si="4"/>
        <v>20.21</v>
      </c>
      <c r="F59" s="111">
        <f t="shared" si="4"/>
        <v>24.589999999999996</v>
      </c>
      <c r="G59" s="111">
        <f t="shared" si="4"/>
        <v>115.55399999999999</v>
      </c>
      <c r="H59" s="111">
        <f t="shared" si="4"/>
        <v>765.7</v>
      </c>
      <c r="I59" s="111">
        <f t="shared" si="4"/>
        <v>0.3055</v>
      </c>
      <c r="J59" s="111">
        <f t="shared" si="4"/>
        <v>14.04</v>
      </c>
      <c r="K59" s="111">
        <f t="shared" si="4"/>
        <v>88.86</v>
      </c>
      <c r="L59" s="111">
        <f t="shared" si="4"/>
        <v>4.0600000000000005</v>
      </c>
      <c r="M59" s="111">
        <f t="shared" si="4"/>
        <v>134.51</v>
      </c>
      <c r="N59" s="111">
        <f t="shared" si="4"/>
        <v>346.34</v>
      </c>
      <c r="O59" s="111">
        <f t="shared" si="4"/>
        <v>101.69999999999999</v>
      </c>
      <c r="P59" s="111">
        <f t="shared" si="4"/>
        <v>5.083</v>
      </c>
    </row>
    <row r="60" spans="1:16" ht="17.25" customHeight="1">
      <c r="A60" s="195" t="s">
        <v>74</v>
      </c>
      <c r="B60" s="196"/>
      <c r="C60" s="197"/>
      <c r="D60" s="198">
        <f aca="true" t="shared" si="5" ref="D60:P60">SUM(D59,D50,D42,D33,D25)</f>
        <v>298.13</v>
      </c>
      <c r="E60" s="198">
        <f t="shared" si="5"/>
        <v>118.7</v>
      </c>
      <c r="F60" s="198">
        <f t="shared" si="5"/>
        <v>111.89999999999999</v>
      </c>
      <c r="G60" s="198">
        <f t="shared" si="5"/>
        <v>515.3839999999999</v>
      </c>
      <c r="H60" s="199">
        <f t="shared" si="5"/>
        <v>3502.0800000000004</v>
      </c>
      <c r="I60" s="198">
        <f t="shared" si="5"/>
        <v>2.0705000000000005</v>
      </c>
      <c r="J60" s="198">
        <f t="shared" si="5"/>
        <v>101.94</v>
      </c>
      <c r="K60" s="198">
        <f t="shared" si="5"/>
        <v>273.221</v>
      </c>
      <c r="L60" s="198">
        <f t="shared" si="5"/>
        <v>24.285</v>
      </c>
      <c r="M60" s="198">
        <f t="shared" si="5"/>
        <v>632.53</v>
      </c>
      <c r="N60" s="198">
        <f t="shared" si="5"/>
        <v>2024.08</v>
      </c>
      <c r="O60" s="198">
        <f t="shared" si="5"/>
        <v>643.2099999999999</v>
      </c>
      <c r="P60" s="198">
        <f t="shared" si="5"/>
        <v>31.423000000000002</v>
      </c>
    </row>
    <row r="61" spans="1:16" ht="17.25" customHeight="1">
      <c r="A61" s="252" t="s">
        <v>45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</row>
    <row r="62" spans="1:256" s="106" customFormat="1" ht="16.5" customHeight="1">
      <c r="A62" s="250" t="s">
        <v>73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</row>
    <row r="63" spans="1:16" ht="30" customHeight="1">
      <c r="A63" s="41" t="s">
        <v>138</v>
      </c>
      <c r="B63" s="123" t="s">
        <v>139</v>
      </c>
      <c r="C63" s="55">
        <v>250</v>
      </c>
      <c r="D63" s="45">
        <v>5.32</v>
      </c>
      <c r="E63" s="45">
        <v>2.68</v>
      </c>
      <c r="F63" s="45">
        <v>2.84</v>
      </c>
      <c r="G63" s="45">
        <v>17.14</v>
      </c>
      <c r="H63" s="45">
        <v>104.75</v>
      </c>
      <c r="I63" s="113">
        <v>0.11</v>
      </c>
      <c r="J63" s="114">
        <v>8.25</v>
      </c>
      <c r="K63" s="114">
        <v>0</v>
      </c>
      <c r="L63" s="114">
        <v>1.42</v>
      </c>
      <c r="M63" s="114">
        <v>24.6</v>
      </c>
      <c r="N63" s="114">
        <v>66.65</v>
      </c>
      <c r="O63" s="114">
        <v>27</v>
      </c>
      <c r="P63" s="114">
        <v>1.08</v>
      </c>
    </row>
    <row r="64" spans="1:16" ht="13.5" customHeight="1">
      <c r="A64" s="54" t="s">
        <v>161</v>
      </c>
      <c r="B64" s="41" t="s">
        <v>131</v>
      </c>
      <c r="C64" s="165">
        <v>80</v>
      </c>
      <c r="D64" s="45">
        <v>37.33</v>
      </c>
      <c r="E64" s="45">
        <v>12.44</v>
      </c>
      <c r="F64" s="45">
        <v>9.24</v>
      </c>
      <c r="G64" s="45">
        <v>12.56</v>
      </c>
      <c r="H64" s="45">
        <v>183</v>
      </c>
      <c r="I64" s="45">
        <v>0.08</v>
      </c>
      <c r="J64" s="45">
        <v>0.12</v>
      </c>
      <c r="K64" s="45">
        <v>23</v>
      </c>
      <c r="L64" s="45">
        <v>0.68</v>
      </c>
      <c r="M64" s="45">
        <v>35</v>
      </c>
      <c r="N64" s="45">
        <v>81</v>
      </c>
      <c r="O64" s="45">
        <v>10</v>
      </c>
      <c r="P64" s="45">
        <v>0.9</v>
      </c>
    </row>
    <row r="65" spans="1:16" ht="29.25" customHeight="1">
      <c r="A65" s="156" t="s">
        <v>109</v>
      </c>
      <c r="B65" s="41" t="s">
        <v>201</v>
      </c>
      <c r="C65" s="55" t="s">
        <v>82</v>
      </c>
      <c r="D65" s="44">
        <v>8.27</v>
      </c>
      <c r="E65" s="55">
        <v>8.86</v>
      </c>
      <c r="F65" s="55">
        <v>5.98</v>
      </c>
      <c r="G65" s="55">
        <v>39.81</v>
      </c>
      <c r="H65" s="56">
        <v>280</v>
      </c>
      <c r="I65" s="55">
        <v>0.25</v>
      </c>
      <c r="J65" s="55">
        <v>0</v>
      </c>
      <c r="K65" s="165">
        <v>20</v>
      </c>
      <c r="L65" s="55">
        <v>0.625</v>
      </c>
      <c r="M65" s="55">
        <v>15.9</v>
      </c>
      <c r="N65" s="57">
        <v>210.1</v>
      </c>
      <c r="O65" s="58">
        <v>140</v>
      </c>
      <c r="P65" s="114">
        <v>4.8</v>
      </c>
    </row>
    <row r="66" spans="1:256" s="40" customFormat="1" ht="14.25" customHeight="1">
      <c r="A66" s="54" t="s">
        <v>99</v>
      </c>
      <c r="B66" s="42" t="s">
        <v>50</v>
      </c>
      <c r="C66" s="43" t="s">
        <v>51</v>
      </c>
      <c r="D66" s="45">
        <v>2.41</v>
      </c>
      <c r="E66" s="55">
        <v>0.09</v>
      </c>
      <c r="F66" s="55">
        <v>0.01</v>
      </c>
      <c r="G66" s="45">
        <v>16</v>
      </c>
      <c r="H66" s="55">
        <v>60</v>
      </c>
      <c r="I66" s="55">
        <v>0</v>
      </c>
      <c r="J66" s="55">
        <v>1.89</v>
      </c>
      <c r="K66" s="56">
        <v>0</v>
      </c>
      <c r="L66" s="56">
        <v>0</v>
      </c>
      <c r="M66" s="55">
        <v>12.53</v>
      </c>
      <c r="N66" s="58">
        <v>3.2</v>
      </c>
      <c r="O66" s="58">
        <v>1.73</v>
      </c>
      <c r="P66" s="114">
        <v>0.28</v>
      </c>
      <c r="Q66" s="48"/>
      <c r="R66" s="4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:256" s="40" customFormat="1" ht="14.25" customHeight="1">
      <c r="A67" s="54" t="s">
        <v>34</v>
      </c>
      <c r="B67" s="41" t="s">
        <v>195</v>
      </c>
      <c r="C67" s="165">
        <v>30</v>
      </c>
      <c r="D67" s="45">
        <v>1.8</v>
      </c>
      <c r="E67" s="45">
        <v>1.98</v>
      </c>
      <c r="F67" s="45">
        <v>0.36</v>
      </c>
      <c r="G67" s="45">
        <v>10.02</v>
      </c>
      <c r="H67" s="45">
        <v>52.2</v>
      </c>
      <c r="I67" s="45">
        <v>0.054</v>
      </c>
      <c r="J67" s="45">
        <v>0</v>
      </c>
      <c r="K67" s="45">
        <v>0</v>
      </c>
      <c r="L67" s="45">
        <v>0.42</v>
      </c>
      <c r="M67" s="45">
        <v>10.5</v>
      </c>
      <c r="N67" s="45">
        <v>47.4</v>
      </c>
      <c r="O67" s="45">
        <v>14.1</v>
      </c>
      <c r="P67" s="45">
        <v>1.17</v>
      </c>
      <c r="Q67" s="48"/>
      <c r="R67" s="4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:256" s="40" customFormat="1" ht="14.25" customHeight="1">
      <c r="A68" s="54" t="s">
        <v>34</v>
      </c>
      <c r="B68" s="41" t="s">
        <v>35</v>
      </c>
      <c r="C68" s="165">
        <v>20</v>
      </c>
      <c r="D68" s="45">
        <v>0.78</v>
      </c>
      <c r="E68" s="45">
        <v>1.58</v>
      </c>
      <c r="F68" s="45">
        <v>0.2</v>
      </c>
      <c r="G68" s="45">
        <v>9.66</v>
      </c>
      <c r="H68" s="45">
        <v>47</v>
      </c>
      <c r="I68" s="45">
        <v>0.033</v>
      </c>
      <c r="J68" s="45">
        <v>0</v>
      </c>
      <c r="K68" s="45">
        <v>0</v>
      </c>
      <c r="L68" s="45">
        <v>0.26</v>
      </c>
      <c r="M68" s="45">
        <v>4.6</v>
      </c>
      <c r="N68" s="45">
        <v>17.4</v>
      </c>
      <c r="O68" s="45">
        <v>6.6</v>
      </c>
      <c r="P68" s="45">
        <v>0.4</v>
      </c>
      <c r="Q68" s="48"/>
      <c r="R68" s="4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:16" ht="16.5" customHeight="1">
      <c r="A69" s="108" t="s">
        <v>62</v>
      </c>
      <c r="B69" s="117"/>
      <c r="C69" s="118"/>
      <c r="D69" s="111">
        <f aca="true" t="shared" si="6" ref="D69:P69">SUM(D63:D68)</f>
        <v>55.91</v>
      </c>
      <c r="E69" s="111">
        <f t="shared" si="6"/>
        <v>27.629999999999995</v>
      </c>
      <c r="F69" s="111">
        <f t="shared" si="6"/>
        <v>18.630000000000003</v>
      </c>
      <c r="G69" s="111">
        <f t="shared" si="6"/>
        <v>105.19</v>
      </c>
      <c r="H69" s="111">
        <f t="shared" si="6"/>
        <v>726.95</v>
      </c>
      <c r="I69" s="111">
        <f t="shared" si="6"/>
        <v>0.527</v>
      </c>
      <c r="J69" s="111">
        <f t="shared" si="6"/>
        <v>10.26</v>
      </c>
      <c r="K69" s="111">
        <f t="shared" si="6"/>
        <v>43</v>
      </c>
      <c r="L69" s="111">
        <f t="shared" si="6"/>
        <v>3.4050000000000002</v>
      </c>
      <c r="M69" s="111">
        <f t="shared" si="6"/>
        <v>103.13</v>
      </c>
      <c r="N69" s="111">
        <f t="shared" si="6"/>
        <v>425.74999999999994</v>
      </c>
      <c r="O69" s="111">
        <f t="shared" si="6"/>
        <v>199.42999999999998</v>
      </c>
      <c r="P69" s="111">
        <f t="shared" si="6"/>
        <v>8.63</v>
      </c>
    </row>
    <row r="70" spans="1:16" ht="17.25" customHeight="1">
      <c r="A70" s="263" t="s">
        <v>200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5"/>
    </row>
    <row r="71" spans="1:16" ht="25.5" customHeight="1">
      <c r="A71" s="54" t="s">
        <v>168</v>
      </c>
      <c r="B71" s="42" t="s">
        <v>78</v>
      </c>
      <c r="C71" s="55" t="s">
        <v>61</v>
      </c>
      <c r="D71" s="45">
        <v>7.44</v>
      </c>
      <c r="E71" s="45">
        <v>1.82</v>
      </c>
      <c r="F71" s="45">
        <v>4.91</v>
      </c>
      <c r="G71" s="45">
        <v>12.74</v>
      </c>
      <c r="H71" s="45">
        <v>102.5</v>
      </c>
      <c r="I71" s="45">
        <v>0.05</v>
      </c>
      <c r="J71" s="45">
        <v>10.29</v>
      </c>
      <c r="K71" s="45">
        <v>0</v>
      </c>
      <c r="L71" s="45">
        <v>2.4</v>
      </c>
      <c r="M71" s="45">
        <v>44.38</v>
      </c>
      <c r="N71" s="45">
        <v>53.23</v>
      </c>
      <c r="O71" s="45">
        <v>26.25</v>
      </c>
      <c r="P71" s="45">
        <v>1.19</v>
      </c>
    </row>
    <row r="72" spans="1:16" ht="14.25" customHeight="1">
      <c r="A72" s="54" t="s">
        <v>100</v>
      </c>
      <c r="B72" s="41" t="s">
        <v>69</v>
      </c>
      <c r="C72" s="43" t="s">
        <v>208</v>
      </c>
      <c r="D72" s="45">
        <v>31.87</v>
      </c>
      <c r="E72" s="45">
        <v>21.9</v>
      </c>
      <c r="F72" s="45">
        <v>24.35</v>
      </c>
      <c r="G72" s="45">
        <v>45.85</v>
      </c>
      <c r="H72" s="45">
        <v>459</v>
      </c>
      <c r="I72" s="45">
        <v>0.058</v>
      </c>
      <c r="J72" s="45">
        <v>0.06</v>
      </c>
      <c r="K72" s="45">
        <v>51.84</v>
      </c>
      <c r="L72" s="169">
        <v>0.25</v>
      </c>
      <c r="M72" s="45">
        <v>48.53</v>
      </c>
      <c r="N72" s="45">
        <v>213.84</v>
      </c>
      <c r="O72" s="45">
        <v>50.11</v>
      </c>
      <c r="P72" s="45">
        <v>2.22</v>
      </c>
    </row>
    <row r="73" spans="1:16" ht="12.75" customHeight="1">
      <c r="A73" s="54" t="s">
        <v>162</v>
      </c>
      <c r="B73" s="41" t="s">
        <v>65</v>
      </c>
      <c r="C73" s="165">
        <v>200</v>
      </c>
      <c r="D73" s="45">
        <v>5.01</v>
      </c>
      <c r="E73" s="45">
        <v>0.24</v>
      </c>
      <c r="F73" s="45">
        <v>0.14</v>
      </c>
      <c r="G73" s="45">
        <v>27.83</v>
      </c>
      <c r="H73" s="45">
        <v>113.33</v>
      </c>
      <c r="I73" s="45">
        <v>0.014</v>
      </c>
      <c r="J73" s="45">
        <v>1.72</v>
      </c>
      <c r="K73" s="45">
        <v>0</v>
      </c>
      <c r="L73" s="45">
        <v>0.16</v>
      </c>
      <c r="M73" s="45">
        <v>15.44</v>
      </c>
      <c r="N73" s="45">
        <v>6.22</v>
      </c>
      <c r="O73" s="45">
        <v>3.55</v>
      </c>
      <c r="P73" s="45">
        <v>0.61</v>
      </c>
    </row>
    <row r="74" spans="1:16" ht="16.5" customHeight="1">
      <c r="A74" s="54" t="s">
        <v>34</v>
      </c>
      <c r="B74" s="41" t="s">
        <v>195</v>
      </c>
      <c r="C74" s="165">
        <v>30</v>
      </c>
      <c r="D74" s="45">
        <v>1.8</v>
      </c>
      <c r="E74" s="45">
        <v>1.98</v>
      </c>
      <c r="F74" s="45">
        <v>0.36</v>
      </c>
      <c r="G74" s="45">
        <v>10.02</v>
      </c>
      <c r="H74" s="45">
        <v>52.2</v>
      </c>
      <c r="I74" s="45">
        <v>0.054</v>
      </c>
      <c r="J74" s="45">
        <v>0</v>
      </c>
      <c r="K74" s="45">
        <v>0</v>
      </c>
      <c r="L74" s="45">
        <v>0.42</v>
      </c>
      <c r="M74" s="45">
        <v>10.5</v>
      </c>
      <c r="N74" s="45">
        <v>47.4</v>
      </c>
      <c r="O74" s="45">
        <v>14.1</v>
      </c>
      <c r="P74" s="45">
        <v>1.17</v>
      </c>
    </row>
    <row r="75" spans="1:16" ht="17.25" customHeight="1">
      <c r="A75" s="54" t="s">
        <v>34</v>
      </c>
      <c r="B75" s="41" t="s">
        <v>35</v>
      </c>
      <c r="C75" s="165">
        <v>20</v>
      </c>
      <c r="D75" s="45">
        <v>0.78</v>
      </c>
      <c r="E75" s="45">
        <v>1.58</v>
      </c>
      <c r="F75" s="45">
        <v>0.2</v>
      </c>
      <c r="G75" s="45">
        <v>9.66</v>
      </c>
      <c r="H75" s="45">
        <v>47</v>
      </c>
      <c r="I75" s="45">
        <v>0.033</v>
      </c>
      <c r="J75" s="45">
        <v>0</v>
      </c>
      <c r="K75" s="45">
        <v>0</v>
      </c>
      <c r="L75" s="45">
        <v>0.26</v>
      </c>
      <c r="M75" s="45">
        <v>4.6</v>
      </c>
      <c r="N75" s="45">
        <v>17.4</v>
      </c>
      <c r="O75" s="45">
        <v>6.6</v>
      </c>
      <c r="P75" s="45">
        <v>0.4</v>
      </c>
    </row>
    <row r="76" spans="1:16" ht="16.5" customHeight="1">
      <c r="A76" s="187" t="s">
        <v>62</v>
      </c>
      <c r="B76" s="188"/>
      <c r="C76" s="184"/>
      <c r="D76" s="185">
        <f aca="true" t="shared" si="7" ref="D76:P76">SUM(D71:D75)</f>
        <v>46.9</v>
      </c>
      <c r="E76" s="185">
        <f t="shared" si="7"/>
        <v>27.519999999999996</v>
      </c>
      <c r="F76" s="185">
        <f t="shared" si="7"/>
        <v>29.96</v>
      </c>
      <c r="G76" s="185">
        <f t="shared" si="7"/>
        <v>106.1</v>
      </c>
      <c r="H76" s="185">
        <f t="shared" si="7"/>
        <v>774.0300000000001</v>
      </c>
      <c r="I76" s="185">
        <f t="shared" si="7"/>
        <v>0.20900000000000002</v>
      </c>
      <c r="J76" s="185">
        <f t="shared" si="7"/>
        <v>12.07</v>
      </c>
      <c r="K76" s="185">
        <f t="shared" si="7"/>
        <v>51.84</v>
      </c>
      <c r="L76" s="185">
        <f t="shared" si="7"/>
        <v>3.49</v>
      </c>
      <c r="M76" s="185">
        <f t="shared" si="7"/>
        <v>123.44999999999999</v>
      </c>
      <c r="N76" s="185">
        <f t="shared" si="7"/>
        <v>338.09</v>
      </c>
      <c r="O76" s="185">
        <f t="shared" si="7"/>
        <v>100.60999999999999</v>
      </c>
      <c r="P76" s="185">
        <f t="shared" si="7"/>
        <v>5.590000000000001</v>
      </c>
    </row>
    <row r="77" spans="1:16" s="119" customFormat="1" ht="18.75" customHeight="1">
      <c r="A77" s="261" t="s">
        <v>136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7" ht="27" customHeight="1">
      <c r="A78" s="54" t="s">
        <v>204</v>
      </c>
      <c r="B78" s="41" t="s">
        <v>205</v>
      </c>
      <c r="C78" s="165" t="s">
        <v>206</v>
      </c>
      <c r="D78" s="45">
        <v>27.34</v>
      </c>
      <c r="E78" s="45">
        <v>5.49</v>
      </c>
      <c r="F78" s="45">
        <v>5.27</v>
      </c>
      <c r="G78" s="45">
        <v>16.32</v>
      </c>
      <c r="H78" s="45">
        <v>134.75</v>
      </c>
      <c r="I78" s="45">
        <v>0.23</v>
      </c>
      <c r="J78" s="45">
        <v>5.81</v>
      </c>
      <c r="K78" s="45">
        <v>0</v>
      </c>
      <c r="L78" s="45">
        <v>2.42</v>
      </c>
      <c r="M78" s="45">
        <v>38.08</v>
      </c>
      <c r="N78" s="45">
        <v>87.18</v>
      </c>
      <c r="O78" s="45">
        <v>35.3</v>
      </c>
      <c r="P78" s="45">
        <v>2.03</v>
      </c>
      <c r="Q78" s="96"/>
    </row>
    <row r="79" spans="1:16" ht="14.25" customHeight="1">
      <c r="A79" s="54" t="s">
        <v>114</v>
      </c>
      <c r="B79" s="41" t="s">
        <v>115</v>
      </c>
      <c r="C79" s="43" t="s">
        <v>108</v>
      </c>
      <c r="D79" s="44">
        <v>30.61</v>
      </c>
      <c r="E79" s="55">
        <v>9.33</v>
      </c>
      <c r="F79" s="55">
        <v>11.6</v>
      </c>
      <c r="G79" s="55">
        <v>11.87</v>
      </c>
      <c r="H79" s="55">
        <v>204</v>
      </c>
      <c r="I79" s="45">
        <v>0.1</v>
      </c>
      <c r="J79" s="45">
        <v>1.82</v>
      </c>
      <c r="K79" s="56">
        <v>16</v>
      </c>
      <c r="L79" s="45">
        <v>3.01</v>
      </c>
      <c r="M79" s="55">
        <v>50.4</v>
      </c>
      <c r="N79" s="56">
        <v>171.4</v>
      </c>
      <c r="O79" s="56">
        <v>30</v>
      </c>
      <c r="P79" s="45">
        <v>1.1</v>
      </c>
    </row>
    <row r="80" spans="1:16" ht="14.25" customHeight="1">
      <c r="A80" s="54" t="s">
        <v>186</v>
      </c>
      <c r="B80" s="41" t="s">
        <v>207</v>
      </c>
      <c r="C80" s="43" t="s">
        <v>82</v>
      </c>
      <c r="D80" s="45">
        <v>9.67</v>
      </c>
      <c r="E80" s="45">
        <v>3.75</v>
      </c>
      <c r="F80" s="45">
        <v>4.17</v>
      </c>
      <c r="G80" s="45">
        <v>24.08</v>
      </c>
      <c r="H80" s="45">
        <v>146</v>
      </c>
      <c r="I80" s="45">
        <v>0.16</v>
      </c>
      <c r="J80" s="45">
        <v>21.98</v>
      </c>
      <c r="K80" s="45">
        <v>20</v>
      </c>
      <c r="L80" s="45">
        <v>0.21</v>
      </c>
      <c r="M80" s="45">
        <v>16.2</v>
      </c>
      <c r="N80" s="45">
        <v>83.5</v>
      </c>
      <c r="O80" s="45">
        <v>30.7</v>
      </c>
      <c r="P80" s="45">
        <v>1.36</v>
      </c>
    </row>
    <row r="81" spans="1:16" ht="14.25" customHeight="1">
      <c r="A81" s="54" t="s">
        <v>177</v>
      </c>
      <c r="B81" s="41" t="s">
        <v>176</v>
      </c>
      <c r="C81" s="55">
        <v>30</v>
      </c>
      <c r="D81" s="44">
        <v>3.86</v>
      </c>
      <c r="E81" s="45">
        <v>0.24</v>
      </c>
      <c r="F81" s="45">
        <v>0.06</v>
      </c>
      <c r="G81" s="45">
        <v>0.96</v>
      </c>
      <c r="H81" s="45">
        <v>5.4</v>
      </c>
      <c r="I81" s="220">
        <v>0.017</v>
      </c>
      <c r="J81" s="114">
        <v>1.5</v>
      </c>
      <c r="K81" s="221">
        <v>0</v>
      </c>
      <c r="L81" s="114">
        <v>0.05</v>
      </c>
      <c r="M81" s="114">
        <v>11.5</v>
      </c>
      <c r="N81" s="219">
        <v>21</v>
      </c>
      <c r="O81" s="114">
        <v>7</v>
      </c>
      <c r="P81" s="114">
        <v>0.3</v>
      </c>
    </row>
    <row r="82" spans="1:16" ht="17.25" customHeight="1">
      <c r="A82" s="41" t="s">
        <v>137</v>
      </c>
      <c r="B82" s="42" t="s">
        <v>75</v>
      </c>
      <c r="C82" s="165">
        <v>200</v>
      </c>
      <c r="D82" s="45">
        <v>4.12</v>
      </c>
      <c r="E82" s="45">
        <v>0.28</v>
      </c>
      <c r="F82" s="45">
        <v>0.06</v>
      </c>
      <c r="G82" s="45">
        <v>27.88</v>
      </c>
      <c r="H82" s="45">
        <v>113.15</v>
      </c>
      <c r="I82" s="45">
        <v>0.02</v>
      </c>
      <c r="J82" s="45">
        <v>5.6</v>
      </c>
      <c r="K82" s="45">
        <v>0.06</v>
      </c>
      <c r="L82" s="45">
        <v>0.06</v>
      </c>
      <c r="M82" s="45">
        <v>10.2</v>
      </c>
      <c r="N82" s="45">
        <v>15.48</v>
      </c>
      <c r="O82" s="45">
        <v>5.04</v>
      </c>
      <c r="P82" s="45">
        <v>0.42</v>
      </c>
    </row>
    <row r="83" spans="1:16" ht="17.25" customHeight="1">
      <c r="A83" s="54" t="s">
        <v>34</v>
      </c>
      <c r="B83" s="41" t="s">
        <v>195</v>
      </c>
      <c r="C83" s="165">
        <v>30</v>
      </c>
      <c r="D83" s="45">
        <v>1.8</v>
      </c>
      <c r="E83" s="45">
        <v>1.98</v>
      </c>
      <c r="F83" s="45">
        <v>0.36</v>
      </c>
      <c r="G83" s="45">
        <v>10.02</v>
      </c>
      <c r="H83" s="45">
        <v>52.2</v>
      </c>
      <c r="I83" s="45">
        <v>0.054</v>
      </c>
      <c r="J83" s="45">
        <v>0</v>
      </c>
      <c r="K83" s="45">
        <v>0</v>
      </c>
      <c r="L83" s="45">
        <v>0.42</v>
      </c>
      <c r="M83" s="45">
        <v>10.5</v>
      </c>
      <c r="N83" s="45">
        <v>47.4</v>
      </c>
      <c r="O83" s="45">
        <v>14.1</v>
      </c>
      <c r="P83" s="45">
        <v>1.17</v>
      </c>
    </row>
    <row r="84" spans="1:16" ht="16.5" customHeight="1">
      <c r="A84" s="54" t="s">
        <v>34</v>
      </c>
      <c r="B84" s="41" t="s">
        <v>35</v>
      </c>
      <c r="C84" s="165">
        <v>20</v>
      </c>
      <c r="D84" s="45">
        <v>0.78</v>
      </c>
      <c r="E84" s="45">
        <v>1.58</v>
      </c>
      <c r="F84" s="45">
        <v>0.2</v>
      </c>
      <c r="G84" s="45">
        <v>9.66</v>
      </c>
      <c r="H84" s="45">
        <v>47</v>
      </c>
      <c r="I84" s="45">
        <v>0.033</v>
      </c>
      <c r="J84" s="45">
        <v>0</v>
      </c>
      <c r="K84" s="45">
        <v>0</v>
      </c>
      <c r="L84" s="45">
        <v>0.26</v>
      </c>
      <c r="M84" s="45">
        <v>4.6</v>
      </c>
      <c r="N84" s="45">
        <v>17.4</v>
      </c>
      <c r="O84" s="45">
        <v>6.6</v>
      </c>
      <c r="P84" s="45">
        <v>0.4</v>
      </c>
    </row>
    <row r="85" spans="1:17" ht="16.5" customHeight="1">
      <c r="A85" s="188" t="s">
        <v>62</v>
      </c>
      <c r="B85" s="189"/>
      <c r="C85" s="184"/>
      <c r="D85" s="185">
        <f aca="true" t="shared" si="8" ref="D85:P85">SUM(D78:D84)</f>
        <v>78.18</v>
      </c>
      <c r="E85" s="185">
        <f t="shared" si="8"/>
        <v>22.65</v>
      </c>
      <c r="F85" s="185">
        <f t="shared" si="8"/>
        <v>21.719999999999995</v>
      </c>
      <c r="G85" s="185">
        <f t="shared" si="8"/>
        <v>100.78999999999999</v>
      </c>
      <c r="H85" s="185">
        <f t="shared" si="8"/>
        <v>702.5</v>
      </c>
      <c r="I85" s="185">
        <f t="shared" si="8"/>
        <v>0.6140000000000001</v>
      </c>
      <c r="J85" s="185">
        <f t="shared" si="8"/>
        <v>36.71</v>
      </c>
      <c r="K85" s="185">
        <f t="shared" si="8"/>
        <v>36.06</v>
      </c>
      <c r="L85" s="185">
        <f t="shared" si="8"/>
        <v>6.429999999999999</v>
      </c>
      <c r="M85" s="185">
        <f t="shared" si="8"/>
        <v>141.48</v>
      </c>
      <c r="N85" s="185">
        <f t="shared" si="8"/>
        <v>443.36</v>
      </c>
      <c r="O85" s="185">
        <f t="shared" si="8"/>
        <v>128.74</v>
      </c>
      <c r="P85" s="185">
        <f t="shared" si="8"/>
        <v>6.78</v>
      </c>
      <c r="Q85" s="96"/>
    </row>
    <row r="86" spans="1:256" s="106" customFormat="1" ht="18" customHeight="1">
      <c r="A86" s="262" t="s">
        <v>76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</row>
    <row r="87" spans="1:16" ht="27.75" customHeight="1">
      <c r="A87" s="54" t="s">
        <v>140</v>
      </c>
      <c r="B87" s="41" t="s">
        <v>68</v>
      </c>
      <c r="C87" s="165">
        <v>250</v>
      </c>
      <c r="D87" s="45">
        <v>6.38</v>
      </c>
      <c r="E87" s="45">
        <v>2.06</v>
      </c>
      <c r="F87" s="45">
        <v>3.1</v>
      </c>
      <c r="G87" s="45">
        <v>12.58</v>
      </c>
      <c r="H87" s="45">
        <v>86.5</v>
      </c>
      <c r="I87" s="45">
        <v>0.08</v>
      </c>
      <c r="J87" s="45">
        <v>5.75</v>
      </c>
      <c r="K87" s="45">
        <v>4.5</v>
      </c>
      <c r="L87" s="45">
        <v>1.34</v>
      </c>
      <c r="M87" s="45">
        <v>22.78</v>
      </c>
      <c r="N87" s="114">
        <v>47.35</v>
      </c>
      <c r="O87" s="114">
        <v>18.13</v>
      </c>
      <c r="P87" s="114">
        <v>0.68</v>
      </c>
    </row>
    <row r="88" spans="1:16" ht="27.75" customHeight="1">
      <c r="A88" s="54" t="s">
        <v>141</v>
      </c>
      <c r="B88" s="41" t="s">
        <v>72</v>
      </c>
      <c r="C88" s="43" t="s">
        <v>43</v>
      </c>
      <c r="D88" s="45">
        <v>36.68</v>
      </c>
      <c r="E88" s="45">
        <v>10.91</v>
      </c>
      <c r="F88" s="45">
        <v>12.53</v>
      </c>
      <c r="G88" s="45">
        <v>13.79</v>
      </c>
      <c r="H88" s="45">
        <v>212</v>
      </c>
      <c r="I88" s="45">
        <v>0.06</v>
      </c>
      <c r="J88" s="45">
        <v>0.61</v>
      </c>
      <c r="K88" s="45">
        <v>51</v>
      </c>
      <c r="L88" s="45">
        <v>0.66</v>
      </c>
      <c r="M88" s="45">
        <v>34.7</v>
      </c>
      <c r="N88" s="114">
        <v>121.9</v>
      </c>
      <c r="O88" s="113">
        <v>24.1</v>
      </c>
      <c r="P88" s="114">
        <v>1</v>
      </c>
    </row>
    <row r="89" spans="1:16" ht="17.25" customHeight="1">
      <c r="A89" s="54" t="s">
        <v>79</v>
      </c>
      <c r="B89" s="41" t="s">
        <v>142</v>
      </c>
      <c r="C89" s="165">
        <v>150</v>
      </c>
      <c r="D89" s="45">
        <v>12.69</v>
      </c>
      <c r="E89" s="45">
        <v>3.13</v>
      </c>
      <c r="F89" s="45">
        <v>5.56</v>
      </c>
      <c r="G89" s="45">
        <v>14.38</v>
      </c>
      <c r="H89" s="45">
        <v>120</v>
      </c>
      <c r="I89" s="45">
        <v>0.05</v>
      </c>
      <c r="J89" s="45">
        <v>24.99</v>
      </c>
      <c r="K89" s="45">
        <v>0</v>
      </c>
      <c r="L89" s="45">
        <v>2.95</v>
      </c>
      <c r="M89" s="45">
        <v>85</v>
      </c>
      <c r="N89" s="45">
        <v>64.3</v>
      </c>
      <c r="O89" s="45">
        <v>31.8</v>
      </c>
      <c r="P89" s="45">
        <v>1.22</v>
      </c>
    </row>
    <row r="90" spans="1:16" ht="15.75" customHeight="1">
      <c r="A90" s="54" t="s">
        <v>133</v>
      </c>
      <c r="B90" s="41" t="s">
        <v>70</v>
      </c>
      <c r="C90" s="165">
        <v>200</v>
      </c>
      <c r="D90" s="45">
        <v>4.96</v>
      </c>
      <c r="E90" s="45">
        <v>0.68</v>
      </c>
      <c r="F90" s="45">
        <v>0.28</v>
      </c>
      <c r="G90" s="45">
        <v>20.75</v>
      </c>
      <c r="H90" s="45">
        <v>87.78</v>
      </c>
      <c r="I90" s="45">
        <v>0.01</v>
      </c>
      <c r="J90" s="45">
        <v>10</v>
      </c>
      <c r="K90" s="45">
        <v>0</v>
      </c>
      <c r="L90" s="45">
        <v>0</v>
      </c>
      <c r="M90" s="45">
        <v>21.33</v>
      </c>
      <c r="N90" s="114">
        <v>3.44</v>
      </c>
      <c r="O90" s="113">
        <v>3.44</v>
      </c>
      <c r="P90" s="114">
        <v>0.63</v>
      </c>
    </row>
    <row r="91" spans="1:16" ht="15.75" customHeight="1">
      <c r="A91" s="54" t="s">
        <v>34</v>
      </c>
      <c r="B91" s="41" t="s">
        <v>195</v>
      </c>
      <c r="C91" s="165">
        <v>30</v>
      </c>
      <c r="D91" s="45">
        <v>1.8</v>
      </c>
      <c r="E91" s="45">
        <v>1.98</v>
      </c>
      <c r="F91" s="45">
        <v>0.36</v>
      </c>
      <c r="G91" s="45">
        <v>10.02</v>
      </c>
      <c r="H91" s="45">
        <v>52.2</v>
      </c>
      <c r="I91" s="45">
        <v>0.054</v>
      </c>
      <c r="J91" s="45">
        <v>0</v>
      </c>
      <c r="K91" s="45">
        <v>0</v>
      </c>
      <c r="L91" s="45">
        <v>0.42</v>
      </c>
      <c r="M91" s="45">
        <v>10.5</v>
      </c>
      <c r="N91" s="45">
        <v>47.4</v>
      </c>
      <c r="O91" s="45">
        <v>14.1</v>
      </c>
      <c r="P91" s="45">
        <v>1.17</v>
      </c>
    </row>
    <row r="92" spans="1:16" ht="17.25" customHeight="1">
      <c r="A92" s="54" t="s">
        <v>34</v>
      </c>
      <c r="B92" s="41" t="s">
        <v>35</v>
      </c>
      <c r="C92" s="165">
        <v>20</v>
      </c>
      <c r="D92" s="45">
        <v>0.78</v>
      </c>
      <c r="E92" s="45">
        <v>1.58</v>
      </c>
      <c r="F92" s="45">
        <v>0.2</v>
      </c>
      <c r="G92" s="45">
        <v>9.66</v>
      </c>
      <c r="H92" s="45">
        <v>47</v>
      </c>
      <c r="I92" s="45">
        <v>0.033</v>
      </c>
      <c r="J92" s="45">
        <v>0</v>
      </c>
      <c r="K92" s="45">
        <v>0</v>
      </c>
      <c r="L92" s="45">
        <v>0.26</v>
      </c>
      <c r="M92" s="45">
        <v>4.6</v>
      </c>
      <c r="N92" s="45">
        <v>17.4</v>
      </c>
      <c r="O92" s="45">
        <v>6.6</v>
      </c>
      <c r="P92" s="45">
        <v>0.4</v>
      </c>
    </row>
    <row r="93" spans="1:16" ht="15.75" customHeight="1">
      <c r="A93" s="187" t="s">
        <v>62</v>
      </c>
      <c r="B93" s="190"/>
      <c r="C93" s="191"/>
      <c r="D93" s="185">
        <f aca="true" t="shared" si="9" ref="D93:P93">SUM(D87:D92)</f>
        <v>63.29</v>
      </c>
      <c r="E93" s="185">
        <f t="shared" si="9"/>
        <v>20.340000000000003</v>
      </c>
      <c r="F93" s="185">
        <f t="shared" si="9"/>
        <v>22.029999999999998</v>
      </c>
      <c r="G93" s="185">
        <f t="shared" si="9"/>
        <v>81.17999999999999</v>
      </c>
      <c r="H93" s="185">
        <f t="shared" si="9"/>
        <v>605.48</v>
      </c>
      <c r="I93" s="185">
        <f t="shared" si="9"/>
        <v>0.28700000000000003</v>
      </c>
      <c r="J93" s="185">
        <f t="shared" si="9"/>
        <v>41.349999999999994</v>
      </c>
      <c r="K93" s="185">
        <f t="shared" si="9"/>
        <v>55.5</v>
      </c>
      <c r="L93" s="185">
        <f t="shared" si="9"/>
        <v>5.63</v>
      </c>
      <c r="M93" s="185">
        <f t="shared" si="9"/>
        <v>178.91</v>
      </c>
      <c r="N93" s="185">
        <f t="shared" si="9"/>
        <v>301.78999999999996</v>
      </c>
      <c r="O93" s="185">
        <f t="shared" si="9"/>
        <v>98.16999999999999</v>
      </c>
      <c r="P93" s="185">
        <f t="shared" si="9"/>
        <v>5.1000000000000005</v>
      </c>
    </row>
    <row r="94" spans="1:256" s="106" customFormat="1" ht="17.25" customHeight="1">
      <c r="A94" s="262" t="s">
        <v>77</v>
      </c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  <c r="GF94" s="105"/>
      <c r="GG94" s="105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05"/>
      <c r="GX94" s="105"/>
      <c r="GY94" s="105"/>
      <c r="GZ94" s="105"/>
      <c r="HA94" s="105"/>
      <c r="HB94" s="105"/>
      <c r="HC94" s="105"/>
      <c r="HD94" s="105"/>
      <c r="HE94" s="105"/>
      <c r="HF94" s="105"/>
      <c r="HG94" s="105"/>
      <c r="HH94" s="105"/>
      <c r="HI94" s="105"/>
      <c r="HJ94" s="105"/>
      <c r="HK94" s="105"/>
      <c r="HL94" s="105"/>
      <c r="HM94" s="105"/>
      <c r="HN94" s="105"/>
      <c r="HO94" s="105"/>
      <c r="HP94" s="105"/>
      <c r="HQ94" s="105"/>
      <c r="HR94" s="105"/>
      <c r="HS94" s="105"/>
      <c r="HT94" s="105"/>
      <c r="HU94" s="105"/>
      <c r="HV94" s="105"/>
      <c r="HW94" s="105"/>
      <c r="HX94" s="105"/>
      <c r="HY94" s="105"/>
      <c r="HZ94" s="105"/>
      <c r="IA94" s="105"/>
      <c r="IB94" s="105"/>
      <c r="IC94" s="105"/>
      <c r="ID94" s="105"/>
      <c r="IE94" s="105"/>
      <c r="IF94" s="105"/>
      <c r="IG94" s="105"/>
      <c r="IH94" s="105"/>
      <c r="II94" s="105"/>
      <c r="IJ94" s="105"/>
      <c r="IK94" s="105"/>
      <c r="IL94" s="105"/>
      <c r="IM94" s="105"/>
      <c r="IN94" s="105"/>
      <c r="IO94" s="105"/>
      <c r="IP94" s="105"/>
      <c r="IQ94" s="105"/>
      <c r="IR94" s="105"/>
      <c r="IS94" s="105"/>
      <c r="IT94" s="105"/>
      <c r="IU94" s="105"/>
      <c r="IV94" s="105"/>
    </row>
    <row r="95" spans="1:16" ht="14.25" customHeight="1">
      <c r="A95" s="54" t="s">
        <v>147</v>
      </c>
      <c r="B95" s="42" t="s">
        <v>143</v>
      </c>
      <c r="C95" s="55" t="s">
        <v>61</v>
      </c>
      <c r="D95" s="45">
        <v>7.04</v>
      </c>
      <c r="E95" s="45">
        <v>1.74</v>
      </c>
      <c r="F95" s="45">
        <v>4.89</v>
      </c>
      <c r="G95" s="45">
        <v>8.48</v>
      </c>
      <c r="H95" s="45">
        <v>84.75</v>
      </c>
      <c r="I95" s="45">
        <v>0.06</v>
      </c>
      <c r="J95" s="45">
        <v>18.47</v>
      </c>
      <c r="K95" s="45">
        <v>0</v>
      </c>
      <c r="L95" s="45">
        <v>2.37</v>
      </c>
      <c r="M95" s="45">
        <v>43.33</v>
      </c>
      <c r="N95" s="45">
        <v>47.63</v>
      </c>
      <c r="O95" s="45">
        <v>22.25</v>
      </c>
      <c r="P95" s="45">
        <v>0.8</v>
      </c>
    </row>
    <row r="96" spans="1:16" ht="14.25" customHeight="1">
      <c r="A96" s="54" t="s">
        <v>146</v>
      </c>
      <c r="B96" s="41" t="s">
        <v>144</v>
      </c>
      <c r="C96" s="43" t="s">
        <v>108</v>
      </c>
      <c r="D96" s="45">
        <v>33.58</v>
      </c>
      <c r="E96" s="45">
        <v>11.84</v>
      </c>
      <c r="F96" s="45">
        <v>15.04</v>
      </c>
      <c r="G96" s="45">
        <v>9.28</v>
      </c>
      <c r="H96" s="45">
        <v>219.2</v>
      </c>
      <c r="I96" s="45">
        <v>0.07</v>
      </c>
      <c r="J96" s="45">
        <v>0.92</v>
      </c>
      <c r="K96" s="45">
        <v>18</v>
      </c>
      <c r="L96" s="45">
        <v>1.46</v>
      </c>
      <c r="M96" s="45">
        <v>45.6</v>
      </c>
      <c r="N96" s="114">
        <v>174.7</v>
      </c>
      <c r="O96" s="113">
        <v>22.7</v>
      </c>
      <c r="P96" s="114">
        <v>0.61</v>
      </c>
    </row>
    <row r="97" spans="1:16" ht="25.5" customHeight="1">
      <c r="A97" s="54" t="s">
        <v>145</v>
      </c>
      <c r="B97" s="41" t="s">
        <v>148</v>
      </c>
      <c r="C97" s="165">
        <v>150</v>
      </c>
      <c r="D97" s="45">
        <v>11.62</v>
      </c>
      <c r="E97" s="45">
        <v>3.59</v>
      </c>
      <c r="F97" s="45">
        <v>6.1</v>
      </c>
      <c r="G97" s="45">
        <v>19.36</v>
      </c>
      <c r="H97" s="45">
        <v>147</v>
      </c>
      <c r="I97" s="45">
        <v>0.11</v>
      </c>
      <c r="J97" s="45">
        <v>4.29</v>
      </c>
      <c r="K97" s="45">
        <v>38</v>
      </c>
      <c r="L97" s="45">
        <v>0.3</v>
      </c>
      <c r="M97" s="45">
        <v>49.8</v>
      </c>
      <c r="N97" s="45">
        <v>82.6</v>
      </c>
      <c r="O97" s="45">
        <v>26</v>
      </c>
      <c r="P97" s="45">
        <v>0.82</v>
      </c>
    </row>
    <row r="98" spans="1:16" ht="16.5" customHeight="1">
      <c r="A98" s="54" t="s">
        <v>99</v>
      </c>
      <c r="B98" s="42" t="s">
        <v>50</v>
      </c>
      <c r="C98" s="43" t="s">
        <v>51</v>
      </c>
      <c r="D98" s="45">
        <v>2.41</v>
      </c>
      <c r="E98" s="55">
        <v>0.09</v>
      </c>
      <c r="F98" s="55">
        <v>0.01</v>
      </c>
      <c r="G98" s="45">
        <v>16</v>
      </c>
      <c r="H98" s="55">
        <v>60</v>
      </c>
      <c r="I98" s="55">
        <v>0</v>
      </c>
      <c r="J98" s="55">
        <v>1.89</v>
      </c>
      <c r="K98" s="56">
        <v>0</v>
      </c>
      <c r="L98" s="56">
        <v>0</v>
      </c>
      <c r="M98" s="55">
        <v>12.53</v>
      </c>
      <c r="N98" s="58">
        <v>3.2</v>
      </c>
      <c r="O98" s="58">
        <v>1.73</v>
      </c>
      <c r="P98" s="114">
        <v>0.28</v>
      </c>
    </row>
    <row r="99" spans="1:16" ht="16.5" customHeight="1">
      <c r="A99" s="54" t="s">
        <v>34</v>
      </c>
      <c r="B99" s="41" t="s">
        <v>195</v>
      </c>
      <c r="C99" s="165">
        <v>30</v>
      </c>
      <c r="D99" s="45">
        <v>1.8</v>
      </c>
      <c r="E99" s="45">
        <v>1.98</v>
      </c>
      <c r="F99" s="45">
        <v>0.36</v>
      </c>
      <c r="G99" s="45">
        <v>10.02</v>
      </c>
      <c r="H99" s="45">
        <v>52.2</v>
      </c>
      <c r="I99" s="45">
        <v>0.054</v>
      </c>
      <c r="J99" s="45">
        <v>0</v>
      </c>
      <c r="K99" s="45">
        <v>0</v>
      </c>
      <c r="L99" s="45">
        <v>0.42</v>
      </c>
      <c r="M99" s="45">
        <v>10.5</v>
      </c>
      <c r="N99" s="45">
        <v>47.4</v>
      </c>
      <c r="O99" s="45">
        <v>14.1</v>
      </c>
      <c r="P99" s="45">
        <v>1.17</v>
      </c>
    </row>
    <row r="100" spans="1:16" ht="15.75" customHeight="1">
      <c r="A100" s="54" t="s">
        <v>34</v>
      </c>
      <c r="B100" s="41" t="s">
        <v>35</v>
      </c>
      <c r="C100" s="165">
        <v>20</v>
      </c>
      <c r="D100" s="45">
        <v>0.78</v>
      </c>
      <c r="E100" s="45">
        <v>1.58</v>
      </c>
      <c r="F100" s="45">
        <v>0.2</v>
      </c>
      <c r="G100" s="45">
        <v>9.66</v>
      </c>
      <c r="H100" s="45">
        <v>47</v>
      </c>
      <c r="I100" s="45">
        <v>0.033</v>
      </c>
      <c r="J100" s="45">
        <v>0</v>
      </c>
      <c r="K100" s="45">
        <v>0</v>
      </c>
      <c r="L100" s="45">
        <v>0.26</v>
      </c>
      <c r="M100" s="45">
        <v>4.6</v>
      </c>
      <c r="N100" s="45">
        <v>17.4</v>
      </c>
      <c r="O100" s="45">
        <v>6.6</v>
      </c>
      <c r="P100" s="45">
        <v>0.4</v>
      </c>
    </row>
    <row r="101" spans="1:16" ht="17.25" customHeight="1">
      <c r="A101" s="187" t="s">
        <v>62</v>
      </c>
      <c r="B101" s="183"/>
      <c r="C101" s="184"/>
      <c r="D101" s="185">
        <f aca="true" t="shared" si="10" ref="D101:P101">SUM(D95:D100)</f>
        <v>57.22999999999999</v>
      </c>
      <c r="E101" s="185">
        <f t="shared" si="10"/>
        <v>20.82</v>
      </c>
      <c r="F101" s="185">
        <f t="shared" si="10"/>
        <v>26.6</v>
      </c>
      <c r="G101" s="185">
        <f t="shared" si="10"/>
        <v>72.8</v>
      </c>
      <c r="H101" s="185">
        <f t="shared" si="10"/>
        <v>610.15</v>
      </c>
      <c r="I101" s="185">
        <f t="shared" si="10"/>
        <v>0.32699999999999996</v>
      </c>
      <c r="J101" s="185">
        <f t="shared" si="10"/>
        <v>25.57</v>
      </c>
      <c r="K101" s="185">
        <f t="shared" si="10"/>
        <v>56</v>
      </c>
      <c r="L101" s="185">
        <f t="shared" si="10"/>
        <v>4.81</v>
      </c>
      <c r="M101" s="185">
        <f t="shared" si="10"/>
        <v>166.36</v>
      </c>
      <c r="N101" s="185">
        <f t="shared" si="10"/>
        <v>372.9299999999999</v>
      </c>
      <c r="O101" s="185">
        <f t="shared" si="10"/>
        <v>93.38</v>
      </c>
      <c r="P101" s="185">
        <f t="shared" si="10"/>
        <v>4.08</v>
      </c>
    </row>
    <row r="102" spans="1:16" ht="20.25" customHeight="1">
      <c r="A102" s="192" t="s">
        <v>80</v>
      </c>
      <c r="B102" s="192"/>
      <c r="C102" s="193"/>
      <c r="D102" s="193">
        <f aca="true" t="shared" si="11" ref="D102:P102">SUM(D101,D93,D85,D76,D69)</f>
        <v>301.51</v>
      </c>
      <c r="E102" s="193">
        <f t="shared" si="11"/>
        <v>118.96</v>
      </c>
      <c r="F102" s="193">
        <f t="shared" si="11"/>
        <v>118.94</v>
      </c>
      <c r="G102" s="193">
        <f t="shared" si="11"/>
        <v>466.06</v>
      </c>
      <c r="H102" s="193">
        <f t="shared" si="11"/>
        <v>3419.1100000000006</v>
      </c>
      <c r="I102" s="193">
        <f t="shared" si="11"/>
        <v>1.9640000000000004</v>
      </c>
      <c r="J102" s="193">
        <f t="shared" si="11"/>
        <v>125.96</v>
      </c>
      <c r="K102" s="194">
        <f t="shared" si="11"/>
        <v>242.4</v>
      </c>
      <c r="L102" s="193">
        <f t="shared" si="11"/>
        <v>23.765</v>
      </c>
      <c r="M102" s="193">
        <f t="shared" si="11"/>
        <v>713.33</v>
      </c>
      <c r="N102" s="193">
        <f t="shared" si="11"/>
        <v>1881.9199999999998</v>
      </c>
      <c r="O102" s="193">
        <f t="shared" si="11"/>
        <v>620.3299999999999</v>
      </c>
      <c r="P102" s="193">
        <f t="shared" si="11"/>
        <v>30.18</v>
      </c>
    </row>
    <row r="103" spans="1:16" ht="17.25" customHeight="1">
      <c r="A103" s="124" t="s">
        <v>149</v>
      </c>
      <c r="B103" s="125"/>
      <c r="C103" s="126"/>
      <c r="D103" s="126">
        <f aca="true" t="shared" si="12" ref="D103:P103">SUM(D102,D60)</f>
        <v>599.64</v>
      </c>
      <c r="E103" s="126">
        <f t="shared" si="12"/>
        <v>237.66</v>
      </c>
      <c r="F103" s="126">
        <f t="shared" si="12"/>
        <v>230.83999999999997</v>
      </c>
      <c r="G103" s="126">
        <f t="shared" si="12"/>
        <v>981.444</v>
      </c>
      <c r="H103" s="127">
        <f t="shared" si="12"/>
        <v>6921.1900000000005</v>
      </c>
      <c r="I103" s="126">
        <f t="shared" si="12"/>
        <v>4.034500000000001</v>
      </c>
      <c r="J103" s="126">
        <f t="shared" si="12"/>
        <v>227.89999999999998</v>
      </c>
      <c r="K103" s="127">
        <f t="shared" si="12"/>
        <v>515.621</v>
      </c>
      <c r="L103" s="126">
        <f t="shared" si="12"/>
        <v>48.05</v>
      </c>
      <c r="M103" s="126">
        <f t="shared" si="12"/>
        <v>1345.8600000000001</v>
      </c>
      <c r="N103" s="126">
        <f t="shared" si="12"/>
        <v>3906</v>
      </c>
      <c r="O103" s="181">
        <f t="shared" si="12"/>
        <v>1263.54</v>
      </c>
      <c r="P103" s="126">
        <f t="shared" si="12"/>
        <v>61.603</v>
      </c>
    </row>
    <row r="104" spans="1:16" ht="18" customHeight="1">
      <c r="A104" s="128" t="s">
        <v>56</v>
      </c>
      <c r="B104" s="129"/>
      <c r="C104" s="130"/>
      <c r="D104" s="130">
        <f>SUM(D103)/10</f>
        <v>59.964</v>
      </c>
      <c r="E104" s="130">
        <f>SUM(E103)/10</f>
        <v>23.766</v>
      </c>
      <c r="F104" s="130">
        <f aca="true" t="shared" si="13" ref="F104:P104">F103/10</f>
        <v>23.083999999999996</v>
      </c>
      <c r="G104" s="130">
        <f t="shared" si="13"/>
        <v>98.14439999999999</v>
      </c>
      <c r="H104" s="130">
        <f t="shared" si="13"/>
        <v>692.119</v>
      </c>
      <c r="I104" s="130">
        <f t="shared" si="13"/>
        <v>0.40345000000000014</v>
      </c>
      <c r="J104" s="130">
        <f t="shared" si="13"/>
        <v>22.79</v>
      </c>
      <c r="K104" s="130">
        <f t="shared" si="13"/>
        <v>51.5621</v>
      </c>
      <c r="L104" s="130">
        <f t="shared" si="13"/>
        <v>4.805</v>
      </c>
      <c r="M104" s="130">
        <f t="shared" si="13"/>
        <v>134.586</v>
      </c>
      <c r="N104" s="130">
        <f t="shared" si="13"/>
        <v>390.6</v>
      </c>
      <c r="O104" s="130">
        <f t="shared" si="13"/>
        <v>126.354</v>
      </c>
      <c r="P104" s="130">
        <f t="shared" si="13"/>
        <v>6.1603</v>
      </c>
    </row>
    <row r="105" spans="1:16" ht="15">
      <c r="A105" s="131"/>
      <c r="B105" s="131"/>
      <c r="C105" s="232"/>
      <c r="D105" s="232"/>
      <c r="E105" s="232"/>
      <c r="F105" s="232"/>
      <c r="G105" s="232"/>
      <c r="H105" s="232"/>
      <c r="I105" s="232"/>
      <c r="J105" s="232"/>
      <c r="K105" s="132"/>
      <c r="L105" s="132"/>
      <c r="M105" s="132"/>
      <c r="N105" s="97"/>
      <c r="O105" s="97"/>
      <c r="P105" s="97"/>
    </row>
    <row r="106" spans="1:256" s="34" customFormat="1" ht="14.25">
      <c r="A106" s="266" t="s">
        <v>212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s="34" customFormat="1" ht="15">
      <c r="A107" s="268" t="s">
        <v>118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69"/>
      <c r="N107" s="269"/>
      <c r="O107" s="269"/>
      <c r="P107" s="269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16" ht="15">
      <c r="A108" s="134"/>
      <c r="B108" s="135"/>
      <c r="C108" s="136"/>
      <c r="D108" s="133"/>
      <c r="E108" s="137"/>
      <c r="F108" s="97"/>
      <c r="G108" s="97"/>
      <c r="H108" s="136"/>
      <c r="I108" s="132"/>
      <c r="J108" s="138"/>
      <c r="K108" s="138"/>
      <c r="L108" s="138"/>
      <c r="M108" s="138"/>
      <c r="N108" s="97"/>
      <c r="O108" s="97"/>
      <c r="P108" s="97"/>
    </row>
    <row r="109" spans="1:16" ht="15">
      <c r="A109" s="139" t="s">
        <v>119</v>
      </c>
      <c r="B109" s="140"/>
      <c r="C109" s="141"/>
      <c r="D109" s="141"/>
      <c r="E109" s="141"/>
      <c r="F109" s="141"/>
      <c r="G109" s="142"/>
      <c r="H109" s="143"/>
      <c r="I109" s="144"/>
      <c r="J109" s="145"/>
      <c r="K109" s="138"/>
      <c r="L109" s="138"/>
      <c r="M109" s="138"/>
      <c r="N109" s="97"/>
      <c r="O109" s="97"/>
      <c r="P109" s="97"/>
    </row>
    <row r="110" spans="1:16" ht="15">
      <c r="A110" s="253" t="s">
        <v>120</v>
      </c>
      <c r="B110" s="224"/>
      <c r="C110" s="224"/>
      <c r="D110" s="224"/>
      <c r="E110" s="224"/>
      <c r="F110" s="224"/>
      <c r="G110" s="232"/>
      <c r="H110" s="232"/>
      <c r="I110" s="232"/>
      <c r="J110" s="232"/>
      <c r="K110" s="138"/>
      <c r="L110" s="138"/>
      <c r="M110" s="138"/>
      <c r="N110" s="131"/>
      <c r="O110" s="131"/>
      <c r="P110" s="131"/>
    </row>
    <row r="111" spans="1:16" ht="15">
      <c r="A111" s="251" t="s">
        <v>121</v>
      </c>
      <c r="B111" s="224"/>
      <c r="C111" s="224"/>
      <c r="D111" s="224"/>
      <c r="E111" s="224"/>
      <c r="F111" s="224"/>
      <c r="G111" s="232"/>
      <c r="H111" s="232"/>
      <c r="I111" s="232"/>
      <c r="J111" s="232"/>
      <c r="K111" s="138"/>
      <c r="L111" s="138"/>
      <c r="M111" s="138"/>
      <c r="N111" s="131"/>
      <c r="O111" s="131"/>
      <c r="P111" s="131"/>
    </row>
    <row r="112" spans="1:16" ht="14.25">
      <c r="A112" s="146" t="s">
        <v>81</v>
      </c>
      <c r="B112" s="147"/>
      <c r="C112" s="148"/>
      <c r="D112" s="148"/>
      <c r="E112" s="148"/>
      <c r="F112" s="148"/>
      <c r="G112" s="142"/>
      <c r="H112" s="149"/>
      <c r="I112" s="144"/>
      <c r="J112" s="232"/>
      <c r="K112" s="232"/>
      <c r="L112" s="232"/>
      <c r="M112" s="232"/>
      <c r="N112" s="97"/>
      <c r="O112" s="97"/>
      <c r="P112" s="97"/>
    </row>
    <row r="113" spans="1:16" ht="14.25">
      <c r="A113" s="146" t="s">
        <v>57</v>
      </c>
      <c r="B113" s="147"/>
      <c r="C113" s="148"/>
      <c r="D113" s="148"/>
      <c r="E113" s="148"/>
      <c r="F113" s="148"/>
      <c r="G113" s="142"/>
      <c r="H113" s="142"/>
      <c r="I113" s="144"/>
      <c r="J113" s="144"/>
      <c r="K113" s="132"/>
      <c r="L113" s="132"/>
      <c r="M113" s="132"/>
      <c r="N113" s="97"/>
      <c r="O113" s="97"/>
      <c r="P113" s="97"/>
    </row>
    <row r="114" spans="1:16" ht="14.25">
      <c r="A114" s="146" t="s">
        <v>58</v>
      </c>
      <c r="B114" s="147"/>
      <c r="C114" s="148"/>
      <c r="D114" s="148"/>
      <c r="E114" s="148"/>
      <c r="F114" s="148"/>
      <c r="G114" s="142"/>
      <c r="H114" s="149"/>
      <c r="I114" s="144"/>
      <c r="J114" s="144"/>
      <c r="K114" s="132"/>
      <c r="L114" s="132"/>
      <c r="M114" s="132"/>
      <c r="N114" s="97"/>
      <c r="O114" s="97"/>
      <c r="P114" s="97"/>
    </row>
    <row r="115" spans="1:16" ht="14.25">
      <c r="A115" s="150"/>
      <c r="B115" s="142"/>
      <c r="C115" s="142"/>
      <c r="D115" s="151"/>
      <c r="E115" s="232"/>
      <c r="F115" s="232"/>
      <c r="G115" s="142"/>
      <c r="H115" s="149"/>
      <c r="I115" s="144"/>
      <c r="J115" s="144"/>
      <c r="K115" s="132"/>
      <c r="L115" s="132"/>
      <c r="M115" s="132"/>
      <c r="N115" s="97"/>
      <c r="O115" s="97"/>
      <c r="P115" s="97"/>
    </row>
    <row r="116" spans="1:16" ht="14.25">
      <c r="A116" s="89" t="s">
        <v>90</v>
      </c>
      <c r="B116" s="167" t="s">
        <v>91</v>
      </c>
      <c r="C116" s="270"/>
      <c r="D116" s="270"/>
      <c r="E116" s="270"/>
      <c r="F116" s="270"/>
      <c r="G116" s="142"/>
      <c r="H116" s="142"/>
      <c r="I116" s="144"/>
      <c r="J116" s="144"/>
      <c r="K116" s="132"/>
      <c r="L116" s="132"/>
      <c r="M116" s="132"/>
      <c r="N116" s="97"/>
      <c r="O116" s="97"/>
      <c r="P116" s="97"/>
    </row>
    <row r="117" spans="1:16" ht="18" customHeight="1">
      <c r="A117" s="134"/>
      <c r="B117" s="97"/>
      <c r="C117" s="97"/>
      <c r="D117" s="97"/>
      <c r="E117" s="97"/>
      <c r="F117" s="97"/>
      <c r="G117" s="97"/>
      <c r="H117" s="97"/>
      <c r="I117" s="132"/>
      <c r="J117" s="132"/>
      <c r="K117" s="132"/>
      <c r="L117" s="132"/>
      <c r="M117" s="132"/>
      <c r="N117" s="97"/>
      <c r="O117" s="97"/>
      <c r="P117" s="97"/>
    </row>
    <row r="118" spans="1:16" ht="18" customHeight="1">
      <c r="A118" s="232"/>
      <c r="B118" s="232"/>
      <c r="C118" s="97"/>
      <c r="D118" s="97"/>
      <c r="E118" s="97"/>
      <c r="F118" s="97"/>
      <c r="G118" s="97"/>
      <c r="H118" s="97"/>
      <c r="I118" s="132"/>
      <c r="J118" s="232"/>
      <c r="K118" s="232"/>
      <c r="L118" s="232"/>
      <c r="M118" s="232"/>
      <c r="N118" s="97"/>
      <c r="O118" s="97"/>
      <c r="P118" s="97"/>
    </row>
    <row r="119" spans="1:16" ht="18" customHeight="1">
      <c r="A119" s="133"/>
      <c r="B119" s="133"/>
      <c r="C119" s="97"/>
      <c r="D119" s="97"/>
      <c r="E119" s="97"/>
      <c r="F119" s="97"/>
      <c r="G119" s="97"/>
      <c r="H119" s="97"/>
      <c r="I119" s="132"/>
      <c r="J119" s="138"/>
      <c r="K119" s="138"/>
      <c r="L119" s="138"/>
      <c r="M119" s="138"/>
      <c r="N119" s="97"/>
      <c r="O119" s="97"/>
      <c r="P119" s="97"/>
    </row>
    <row r="121" spans="1:16" ht="17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</sheetData>
  <sheetProtection/>
  <mergeCells count="48">
    <mergeCell ref="A70:P70"/>
    <mergeCell ref="A106:P106"/>
    <mergeCell ref="A107:P107"/>
    <mergeCell ref="E115:F115"/>
    <mergeCell ref="C116:F116"/>
    <mergeCell ref="A118:B118"/>
    <mergeCell ref="J118:M118"/>
    <mergeCell ref="G110:H110"/>
    <mergeCell ref="I110:J110"/>
    <mergeCell ref="G111:H111"/>
    <mergeCell ref="I111:J111"/>
    <mergeCell ref="J112:K112"/>
    <mergeCell ref="L112:M112"/>
    <mergeCell ref="D14:D15"/>
    <mergeCell ref="A77:P77"/>
    <mergeCell ref="A86:P86"/>
    <mergeCell ref="A94:P94"/>
    <mergeCell ref="C105:F105"/>
    <mergeCell ref="G105:H105"/>
    <mergeCell ref="I105:J105"/>
    <mergeCell ref="C1:H1"/>
    <mergeCell ref="K1:O1"/>
    <mergeCell ref="K2:O2"/>
    <mergeCell ref="K3:O3"/>
    <mergeCell ref="K4:O4"/>
    <mergeCell ref="A51:P51"/>
    <mergeCell ref="M14:P14"/>
    <mergeCell ref="A16:P16"/>
    <mergeCell ref="A17:P17"/>
    <mergeCell ref="A26:P26"/>
    <mergeCell ref="A111:F111"/>
    <mergeCell ref="A43:P43"/>
    <mergeCell ref="A14:A15"/>
    <mergeCell ref="B14:B15"/>
    <mergeCell ref="C14:C15"/>
    <mergeCell ref="A61:P61"/>
    <mergeCell ref="A34:P34"/>
    <mergeCell ref="A62:P62"/>
    <mergeCell ref="A110:F110"/>
    <mergeCell ref="K6:O6"/>
    <mergeCell ref="A7:B7"/>
    <mergeCell ref="K7:N7"/>
    <mergeCell ref="A11:P11"/>
    <mergeCell ref="E14:G14"/>
    <mergeCell ref="K5:O5"/>
    <mergeCell ref="I14:L14"/>
    <mergeCell ref="A12:P12"/>
    <mergeCell ref="L13:N13"/>
  </mergeCells>
  <printOptions horizontalCentered="1"/>
  <pageMargins left="0.1968503937007874" right="0.1968503937007874" top="0.4724409448818898" bottom="0.5905511811023623" header="0.07874015748031496" footer="0.1968503937007874"/>
  <pageSetup firstPageNumber="1" useFirstPageNumber="1" fitToHeight="3" fitToWidth="1" horizontalDpi="600" verticalDpi="600" orientation="landscape" pageOrder="overThenDown" paperSize="9" scale="77" r:id="rId1"/>
  <headerFooter alignWithMargins="0">
    <oddHeader>&amp;C&amp;A</oddHeader>
    <oddFooter>&amp;CСтраница &amp;P</oddFooter>
  </headerFooter>
  <rowBreaks count="2" manualBreakCount="2">
    <brk id="33" max="0" man="1"/>
    <brk id="4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1</cp:lastModifiedBy>
  <cp:lastPrinted>2020-08-17T14:35:42Z</cp:lastPrinted>
  <dcterms:created xsi:type="dcterms:W3CDTF">2016-11-29T09:07:07Z</dcterms:created>
  <dcterms:modified xsi:type="dcterms:W3CDTF">2020-08-19T08:47:54Z</dcterms:modified>
  <cp:category/>
  <cp:version/>
  <cp:contentType/>
  <cp:contentStatus/>
  <cp:revision>130</cp:revision>
</cp:coreProperties>
</file>