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3590"/>
  </bookViews>
  <sheets>
    <sheet name="Лист1 (2)" sheetId="2" r:id="rId1"/>
  </sheets>
  <definedNames>
    <definedName name="_xlnm.Print_Area" localSheetId="0">'Лист1 (2)'!$A$1:$O$215</definedName>
  </definedNames>
  <calcPr calcId="145621"/>
</workbook>
</file>

<file path=xl/calcChain.xml><?xml version="1.0" encoding="utf-8"?>
<calcChain xmlns="http://schemas.openxmlformats.org/spreadsheetml/2006/main">
  <c r="F140" i="2" l="1"/>
  <c r="G140" i="2"/>
  <c r="H140" i="2"/>
  <c r="I140" i="2"/>
  <c r="J140" i="2"/>
  <c r="K140" i="2"/>
  <c r="L140" i="2"/>
  <c r="M140" i="2"/>
  <c r="N140" i="2"/>
  <c r="O140" i="2"/>
  <c r="F106" i="2" l="1"/>
  <c r="O181" i="2" l="1"/>
  <c r="G160" i="2"/>
  <c r="H160" i="2"/>
  <c r="I160" i="2"/>
  <c r="J160" i="2"/>
  <c r="K160" i="2"/>
  <c r="L160" i="2"/>
  <c r="M160" i="2"/>
  <c r="N160" i="2"/>
  <c r="O160" i="2"/>
  <c r="F160" i="2"/>
  <c r="F86" i="2"/>
  <c r="F68" i="2"/>
  <c r="F50" i="2"/>
  <c r="F24" i="2"/>
  <c r="H202" i="2"/>
  <c r="L86" i="2" l="1"/>
  <c r="I86" i="2"/>
  <c r="H86" i="2"/>
  <c r="G86" i="2"/>
  <c r="O202" i="2"/>
  <c r="O123" i="2"/>
  <c r="O106" i="2"/>
  <c r="O86" i="2"/>
  <c r="O68" i="2"/>
  <c r="O50" i="2"/>
  <c r="O24" i="2"/>
  <c r="O203" i="2" l="1"/>
  <c r="L202" i="2"/>
  <c r="L181" i="2" l="1"/>
  <c r="I181" i="2"/>
  <c r="H181" i="2"/>
  <c r="G181" i="2"/>
  <c r="F181" i="2"/>
  <c r="L123" i="2"/>
  <c r="I123" i="2"/>
  <c r="H123" i="2"/>
  <c r="G123" i="2"/>
  <c r="F123" i="2"/>
  <c r="L106" i="2"/>
  <c r="I106" i="2"/>
  <c r="H106" i="2"/>
  <c r="G106" i="2"/>
  <c r="J86" i="2"/>
  <c r="K86" i="2"/>
  <c r="M86" i="2"/>
  <c r="N86" i="2"/>
  <c r="L68" i="2" l="1"/>
  <c r="I68" i="2"/>
  <c r="H68" i="2"/>
  <c r="G68" i="2"/>
  <c r="G50" i="2"/>
  <c r="H50" i="2"/>
  <c r="I50" i="2"/>
  <c r="J50" i="2"/>
  <c r="K50" i="2"/>
  <c r="L50" i="2"/>
  <c r="M50" i="2"/>
  <c r="N50" i="2"/>
  <c r="J68" i="2"/>
  <c r="K68" i="2"/>
  <c r="M68" i="2"/>
  <c r="N68" i="2"/>
  <c r="L24" i="2"/>
  <c r="I24" i="2"/>
  <c r="H24" i="2"/>
  <c r="G24" i="2"/>
  <c r="J24" i="2"/>
  <c r="K24" i="2"/>
  <c r="M24" i="2"/>
  <c r="N24" i="2"/>
  <c r="L203" i="2" l="1"/>
  <c r="H203" i="2"/>
  <c r="I202" i="2"/>
  <c r="I203" i="2" s="1"/>
  <c r="G202" i="2"/>
  <c r="G203" i="2" s="1"/>
  <c r="F202" i="2"/>
  <c r="F203" i="2" s="1"/>
  <c r="J181" i="2"/>
  <c r="K181" i="2"/>
  <c r="J106" i="2"/>
  <c r="K106" i="2"/>
  <c r="M106" i="2"/>
  <c r="N106" i="2"/>
  <c r="J123" i="2"/>
  <c r="K123" i="2"/>
  <c r="M123" i="2"/>
  <c r="N123" i="2"/>
  <c r="M181" i="2"/>
  <c r="N181" i="2"/>
  <c r="J202" i="2"/>
  <c r="J203" i="2" s="1"/>
  <c r="K202" i="2"/>
  <c r="K203" i="2" s="1"/>
  <c r="M202" i="2"/>
  <c r="M203" i="2" s="1"/>
  <c r="N202" i="2"/>
  <c r="N203" i="2" s="1"/>
</calcChain>
</file>

<file path=xl/sharedStrings.xml><?xml version="1.0" encoding="utf-8"?>
<sst xmlns="http://schemas.openxmlformats.org/spreadsheetml/2006/main" count="289" uniqueCount="157">
  <si>
    <t>№ по сб. рецептур</t>
  </si>
  <si>
    <t>Наименование блюд и кулинарных изделий</t>
  </si>
  <si>
    <t>Выход  блюда,    г</t>
  </si>
  <si>
    <t>Масса брутто,   г</t>
  </si>
  <si>
    <t>Масса нетто,  г</t>
  </si>
  <si>
    <t xml:space="preserve">     Химический состав блюд</t>
  </si>
  <si>
    <t>Витамины,мг</t>
  </si>
  <si>
    <t>Минер.в-ва</t>
  </si>
  <si>
    <t>Цена, руб.</t>
  </si>
  <si>
    <t>Белки,  г</t>
  </si>
  <si>
    <t>Жиры, г</t>
  </si>
  <si>
    <t>Углев. г</t>
  </si>
  <si>
    <t>Энерг. ценн. Ккал.</t>
  </si>
  <si>
    <t xml:space="preserve">B1 </t>
  </si>
  <si>
    <t>B2</t>
  </si>
  <si>
    <t>C</t>
  </si>
  <si>
    <t>Ca</t>
  </si>
  <si>
    <t>Fe</t>
  </si>
  <si>
    <t>14 сб2005</t>
  </si>
  <si>
    <t>сахар</t>
  </si>
  <si>
    <t>вода</t>
  </si>
  <si>
    <t>лук репчатый</t>
  </si>
  <si>
    <t>масло растительное</t>
  </si>
  <si>
    <t>соль</t>
  </si>
  <si>
    <t>сметана</t>
  </si>
  <si>
    <t>мука пшеничная</t>
  </si>
  <si>
    <t>Хлеб пшеничный</t>
  </si>
  <si>
    <t>2 день</t>
  </si>
  <si>
    <t>крупа манная</t>
  </si>
  <si>
    <t>яйца</t>
  </si>
  <si>
    <t>масло сливочное</t>
  </si>
  <si>
    <t>сухари панировочные</t>
  </si>
  <si>
    <t>Чай с сахаром</t>
  </si>
  <si>
    <t>чай в\с</t>
  </si>
  <si>
    <t>Итого завтрак:</t>
  </si>
  <si>
    <t>творог</t>
  </si>
  <si>
    <t>3 день</t>
  </si>
  <si>
    <t>200/5</t>
  </si>
  <si>
    <t>молоко</t>
  </si>
  <si>
    <t>4 день</t>
  </si>
  <si>
    <t>томатное пюре</t>
  </si>
  <si>
    <t>5день</t>
  </si>
  <si>
    <t>яйцо</t>
  </si>
  <si>
    <t xml:space="preserve">чай </t>
  </si>
  <si>
    <t>лимон</t>
  </si>
  <si>
    <t xml:space="preserve">молоко </t>
  </si>
  <si>
    <t>6 день</t>
  </si>
  <si>
    <t>210сб2005</t>
  </si>
  <si>
    <t>Омлет натуральный с маслом сливочным</t>
  </si>
  <si>
    <t>масса омлетной смеси</t>
  </si>
  <si>
    <t>масса готового омлета</t>
  </si>
  <si>
    <t>крупа рисовая</t>
  </si>
  <si>
    <t>7 день</t>
  </si>
  <si>
    <t>молоко сгущенное</t>
  </si>
  <si>
    <t>8 день</t>
  </si>
  <si>
    <t>15 сб2005</t>
  </si>
  <si>
    <t>Сыр российский</t>
  </si>
  <si>
    <t>9 день</t>
  </si>
  <si>
    <t>10 день</t>
  </si>
  <si>
    <t>куры потрошенные</t>
  </si>
  <si>
    <t>потерь при их изготовлении, охлаждении и порционировании.В рецептурах супов,соусов, сладких блюд ( компоты,</t>
  </si>
  <si>
    <t xml:space="preserve">       кисели и др.), напитков  указана  норма  жидкости с учетом потерь на выкипание.</t>
  </si>
  <si>
    <t>крупа гречневая</t>
  </si>
  <si>
    <t>174сб2005г</t>
  </si>
  <si>
    <t xml:space="preserve">                                               </t>
  </si>
  <si>
    <t xml:space="preserve">                                                        </t>
  </si>
  <si>
    <t xml:space="preserve">                                                                         </t>
  </si>
  <si>
    <t xml:space="preserve">                                           </t>
  </si>
  <si>
    <t xml:space="preserve">                                                                                         </t>
  </si>
  <si>
    <t>с 01.11. по 21.12.</t>
  </si>
  <si>
    <t>с 01.01. по 28-29.02.</t>
  </si>
  <si>
    <t xml:space="preserve">морковь </t>
  </si>
  <si>
    <t xml:space="preserve">картофель </t>
  </si>
  <si>
    <t>223сб2005</t>
  </si>
  <si>
    <t>или мука пшеничная</t>
  </si>
  <si>
    <t>хлеб</t>
  </si>
  <si>
    <t>молоко или вода</t>
  </si>
  <si>
    <t xml:space="preserve">внутренний жир </t>
  </si>
  <si>
    <t>294сб2005</t>
  </si>
  <si>
    <t>291сб2005</t>
  </si>
  <si>
    <t xml:space="preserve">Плов из птицы </t>
  </si>
  <si>
    <t>Горошек зелен.консерв.</t>
  </si>
  <si>
    <t>181сб2005</t>
  </si>
  <si>
    <t>171сб2005</t>
  </si>
  <si>
    <t>310сб2005</t>
  </si>
  <si>
    <t>Масса вареного картофеля</t>
  </si>
  <si>
    <t>1 день</t>
  </si>
  <si>
    <t>Котлета рубленые из птицы</t>
  </si>
  <si>
    <t>Итого среднее за 10 дней :</t>
  </si>
  <si>
    <t xml:space="preserve">с учетом физиологических норм питания для детей разного возраста: 7-11 лет ,стоимость </t>
  </si>
  <si>
    <t>Примерное перспективное 10-дневное меню завтраков для общеобразовательных учреждений  составлено на основе</t>
  </si>
  <si>
    <t>240сб2012</t>
  </si>
  <si>
    <t>яблоки свежие</t>
  </si>
  <si>
    <t>ванилин</t>
  </si>
  <si>
    <t xml:space="preserve">сметана </t>
  </si>
  <si>
    <t>масса готового пудинга</t>
  </si>
  <si>
    <t>Картофель отварной с маслом</t>
  </si>
  <si>
    <t>Хлеб ржано-пшеничный</t>
  </si>
  <si>
    <t>Каша   манная  молочная жидкая с маслом</t>
  </si>
  <si>
    <t>Масло сливочное крестьянское м.д.ж. 72,5%</t>
  </si>
  <si>
    <t>Запеканка из творога с молоком сгущенным</t>
  </si>
  <si>
    <t>Каша   вязкая  молочная из риса с маслом</t>
  </si>
  <si>
    <t>Пудинг из творога с яблоками с молоком сгущенным</t>
  </si>
  <si>
    <t>Каша гречневая рассыпчатая с маслом</t>
  </si>
  <si>
    <t>306сб2005</t>
  </si>
  <si>
    <t xml:space="preserve"> Яблоки свежие калиброванные</t>
  </si>
  <si>
    <t>338сб2005</t>
  </si>
  <si>
    <t>Биойогурт в инд. упаковке</t>
  </si>
  <si>
    <t>231сб2012</t>
  </si>
  <si>
    <t>Сырники из творога со сгущенным молоком</t>
  </si>
  <si>
    <t>с 01.03. по 30.06</t>
  </si>
  <si>
    <t xml:space="preserve">Бананы свежие </t>
  </si>
  <si>
    <t>100/200</t>
  </si>
  <si>
    <t xml:space="preserve">птица потрошенная </t>
  </si>
  <si>
    <t>с 01.01. до 30.06</t>
  </si>
  <si>
    <t>с 01.07. по 31.10.</t>
  </si>
  <si>
    <t>с 01.07. до 31.12.</t>
  </si>
  <si>
    <t xml:space="preserve">           Начальник отдела охраны и укрепления здоровья                                        Ю.С. Кузнецова   </t>
  </si>
  <si>
    <t>234сб2005</t>
  </si>
  <si>
    <t>Биточки рыбные</t>
  </si>
  <si>
    <t>рыба потрош.обезглавленная</t>
  </si>
  <si>
    <t>хлеб пшеничный</t>
  </si>
  <si>
    <t>масса полуфабриката</t>
  </si>
  <si>
    <t>159/5</t>
  </si>
  <si>
    <t>3 шт.</t>
  </si>
  <si>
    <t xml:space="preserve">кофейный напиток </t>
  </si>
  <si>
    <t>180/5</t>
  </si>
  <si>
    <t xml:space="preserve">вода  </t>
  </si>
  <si>
    <t>268сб2005</t>
  </si>
  <si>
    <t>Котлеты из говядины</t>
  </si>
  <si>
    <t xml:space="preserve">говядина без кости </t>
  </si>
  <si>
    <t xml:space="preserve">сухари </t>
  </si>
  <si>
    <t>масса п\ф</t>
  </si>
  <si>
    <t>203сб2005</t>
  </si>
  <si>
    <t>Макароны отварные  с  маслом</t>
  </si>
  <si>
    <t>макаронные изделия</t>
  </si>
  <si>
    <t xml:space="preserve">соль </t>
  </si>
  <si>
    <t>МЕНЮ_РАСКЛАДКА Завтраки 1-4 классы 1 кв. 2023 г.</t>
  </si>
  <si>
    <t>457сб2021</t>
  </si>
  <si>
    <t>200/10</t>
  </si>
  <si>
    <t>459сб2021</t>
  </si>
  <si>
    <t xml:space="preserve">Чай с сахаром и лимоном </t>
  </si>
  <si>
    <t>200/10/7</t>
  </si>
  <si>
    <t xml:space="preserve">462сб2021 </t>
  </si>
  <si>
    <t>Какао с молоком</t>
  </si>
  <si>
    <t xml:space="preserve">какао  </t>
  </si>
  <si>
    <t>341сб2005</t>
  </si>
  <si>
    <t>150/10</t>
  </si>
  <si>
    <t>1/7 шт</t>
  </si>
  <si>
    <t>Апельсины свежие калиброванные</t>
  </si>
  <si>
    <t>1\6,7шт</t>
  </si>
  <si>
    <t>150/15</t>
  </si>
  <si>
    <t>1/2,7шт.</t>
  </si>
  <si>
    <t>465сб2021</t>
  </si>
  <si>
    <r>
      <t>К</t>
    </r>
    <r>
      <rPr>
        <b/>
        <sz val="10"/>
        <rFont val="Times New Roman"/>
        <family val="1"/>
        <charset val="204"/>
      </rPr>
      <t>офейный напиток с молоком</t>
    </r>
  </si>
  <si>
    <t>действующих Сборников рецептур блюд для предприятий общественного питания (1982г,2021г, 2002г,2005г., 2012г.),</t>
  </si>
  <si>
    <t>рационов питания составляет 69,97 рублей. Нормы выхода полуфабрикатов и готовых блюд  даны  с учетом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</si>
</sst>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</font>
    <font>
      <sz val="9"/>
      <name val="Times New Roman"/>
      <family val="1"/>
      <charset val="204"/>
    </font>
    <font>
      <sz val="10"/>
      <color theme="1"/>
      <name val="Arial1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8" fillId="0" borderId="0"/>
  </cellStyleXfs>
  <cellXfs count="154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21" fillId="0" borderId="0" xfId="0" applyFont="1"/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0" fillId="0" borderId="0" xfId="0" applyNumberFormat="1"/>
    <xf numFmtId="0" fontId="20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15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23" fillId="0" borderId="0" xfId="0" applyFont="1"/>
    <xf numFmtId="4" fontId="0" fillId="0" borderId="0" xfId="0" applyNumberFormat="1" applyAlignment="1">
      <alignment horizontal="right"/>
    </xf>
    <xf numFmtId="0" fontId="24" fillId="0" borderId="0" xfId="0" applyFont="1"/>
    <xf numFmtId="0" fontId="19" fillId="16" borderId="10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 vertical="top" wrapText="1"/>
    </xf>
    <xf numFmtId="0" fontId="27" fillId="0" borderId="10" xfId="0" applyFont="1" applyFill="1" applyBorder="1" applyAlignment="1">
      <alignment vertical="top" wrapText="1"/>
    </xf>
    <xf numFmtId="0" fontId="20" fillId="18" borderId="10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vertical="top" wrapText="1"/>
    </xf>
    <xf numFmtId="49" fontId="20" fillId="18" borderId="10" xfId="0" applyNumberFormat="1" applyFont="1" applyFill="1" applyBorder="1" applyAlignment="1">
      <alignment vertical="top" wrapText="1"/>
    </xf>
    <xf numFmtId="49" fontId="20" fillId="18" borderId="10" xfId="0" applyNumberFormat="1" applyFont="1" applyFill="1" applyBorder="1" applyAlignment="1">
      <alignment horizontal="center" vertical="top" wrapText="1"/>
    </xf>
    <xf numFmtId="0" fontId="20" fillId="18" borderId="10" xfId="0" applyFont="1" applyFill="1" applyBorder="1" applyAlignment="1">
      <alignment horizontal="center" vertical="top" wrapText="1"/>
    </xf>
    <xf numFmtId="0" fontId="20" fillId="18" borderId="10" xfId="0" applyFont="1" applyFill="1" applyBorder="1" applyAlignment="1">
      <alignment horizontal="left" vertical="top" wrapText="1"/>
    </xf>
    <xf numFmtId="0" fontId="20" fillId="19" borderId="10" xfId="0" applyFont="1" applyFill="1" applyBorder="1" applyAlignment="1">
      <alignment horizontal="center" vertical="top" wrapText="1"/>
    </xf>
    <xf numFmtId="0" fontId="20" fillId="20" borderId="10" xfId="0" applyFont="1" applyFill="1" applyBorder="1" applyAlignment="1">
      <alignment horizontal="left" vertical="top" wrapText="1"/>
    </xf>
    <xf numFmtId="2" fontId="20" fillId="20" borderId="25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9" fillId="22" borderId="10" xfId="0" applyNumberFormat="1" applyFont="1" applyFill="1" applyBorder="1" applyAlignment="1">
      <alignment horizontal="center" vertical="top" wrapText="1"/>
    </xf>
    <xf numFmtId="0" fontId="19" fillId="22" borderId="17" xfId="0" applyFont="1" applyFill="1" applyBorder="1" applyAlignment="1">
      <alignment horizontal="center"/>
    </xf>
    <xf numFmtId="0" fontId="19" fillId="22" borderId="19" xfId="0" applyFont="1" applyFill="1" applyBorder="1" applyAlignment="1">
      <alignment horizontal="center"/>
    </xf>
    <xf numFmtId="0" fontId="19" fillId="22" borderId="2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15" borderId="10" xfId="0" applyFont="1" applyFill="1" applyBorder="1" applyAlignment="1">
      <alignment horizontal="center" vertical="top" wrapText="1"/>
    </xf>
    <xf numFmtId="0" fontId="0" fillId="0" borderId="0" xfId="0"/>
    <xf numFmtId="0" fontId="20" fillId="0" borderId="10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9" fillId="16" borderId="10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2" fontId="20" fillId="18" borderId="10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0" fontId="19" fillId="23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0" fontId="20" fillId="0" borderId="11" xfId="0" applyFont="1" applyFill="1" applyBorder="1" applyAlignment="1">
      <alignment vertical="top" wrapText="1"/>
    </xf>
    <xf numFmtId="3" fontId="19" fillId="0" borderId="10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2" fontId="20" fillId="20" borderId="25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0" fillId="17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19" borderId="10" xfId="0" applyFont="1" applyFill="1" applyBorder="1" applyAlignment="1">
      <alignment horizontal="center" vertical="top" wrapText="1"/>
    </xf>
    <xf numFmtId="49" fontId="26" fillId="0" borderId="22" xfId="0" applyNumberFormat="1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17" fillId="0" borderId="10" xfId="0" applyFont="1" applyBorder="1" applyAlignment="1">
      <alignment horizontal="center" vertical="top" wrapText="1"/>
    </xf>
    <xf numFmtId="0" fontId="18" fillId="21" borderId="10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</cellXfs>
  <cellStyles count="25">
    <cellStyle name="Excel Built-in Normal" xfId="24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63"/>
  <sheetViews>
    <sheetView tabSelected="1" view="pageBreakPreview" topLeftCell="A166" zoomScaleSheetLayoutView="100" workbookViewId="0">
      <selection activeCell="I202" sqref="I202"/>
    </sheetView>
  </sheetViews>
  <sheetFormatPr defaultRowHeight="12.75"/>
  <cols>
    <col min="1" max="1" width="9" style="1" customWidth="1"/>
    <col min="2" max="2" width="27.28515625" customWidth="1"/>
    <col min="3" max="3" width="6" style="2" customWidth="1"/>
    <col min="4" max="4" width="6.5703125" style="3" customWidth="1"/>
    <col min="5" max="5" width="7.42578125" customWidth="1"/>
    <col min="6" max="6" width="6.28515625" customWidth="1"/>
    <col min="7" max="7" width="6.140625" customWidth="1"/>
    <col min="8" max="8" width="6.7109375" customWidth="1"/>
    <col min="9" max="9" width="7" customWidth="1"/>
    <col min="10" max="11" width="0" hidden="1" customWidth="1"/>
    <col min="12" max="12" width="5.85546875" customWidth="1"/>
    <col min="13" max="14" width="0" hidden="1" customWidth="1"/>
    <col min="15" max="15" width="8.140625" customWidth="1"/>
  </cols>
  <sheetData>
    <row r="2" spans="1:15">
      <c r="B2" s="145" t="s">
        <v>137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s="5" customFormat="1" ht="15" customHeight="1">
      <c r="A3" s="149" t="s">
        <v>0</v>
      </c>
      <c r="B3" s="147" t="s">
        <v>1</v>
      </c>
      <c r="C3" s="150" t="s">
        <v>2</v>
      </c>
      <c r="D3" s="150" t="s">
        <v>3</v>
      </c>
      <c r="E3" s="147" t="s">
        <v>4</v>
      </c>
      <c r="F3" s="147" t="s">
        <v>5</v>
      </c>
      <c r="G3" s="147"/>
      <c r="H3" s="147"/>
      <c r="I3" s="147"/>
      <c r="J3" s="147" t="s">
        <v>6</v>
      </c>
      <c r="K3" s="147"/>
      <c r="L3" s="147"/>
      <c r="M3" s="147" t="s">
        <v>7</v>
      </c>
      <c r="N3" s="147"/>
      <c r="O3" s="147" t="s">
        <v>8</v>
      </c>
    </row>
    <row r="4" spans="1:15" s="5" customFormat="1" ht="45">
      <c r="A4" s="149"/>
      <c r="B4" s="147"/>
      <c r="C4" s="150"/>
      <c r="D4" s="150"/>
      <c r="E4" s="147"/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147"/>
    </row>
    <row r="5" spans="1:15" ht="14.25" customHeight="1">
      <c r="A5" s="148" t="s">
        <v>86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</row>
    <row r="6" spans="1:15" ht="25.5">
      <c r="A6" s="12" t="s">
        <v>47</v>
      </c>
      <c r="B6" s="7" t="s">
        <v>48</v>
      </c>
      <c r="C6" s="9" t="s">
        <v>123</v>
      </c>
      <c r="D6" s="9"/>
      <c r="E6" s="9"/>
      <c r="F6" s="9">
        <v>17.399999999999999</v>
      </c>
      <c r="G6" s="9">
        <v>17.5</v>
      </c>
      <c r="H6" s="9">
        <v>14.99</v>
      </c>
      <c r="I6" s="9">
        <v>254.2</v>
      </c>
      <c r="J6" s="9">
        <v>0.04</v>
      </c>
      <c r="K6" s="9">
        <v>0.31</v>
      </c>
      <c r="L6" s="9">
        <v>0.28999999999999998</v>
      </c>
      <c r="M6" s="9">
        <v>43.2</v>
      </c>
      <c r="N6" s="9">
        <v>1.68</v>
      </c>
      <c r="O6" s="9">
        <v>37.450000000000003</v>
      </c>
    </row>
    <row r="7" spans="1:15">
      <c r="A7" s="12"/>
      <c r="B7" s="18" t="s">
        <v>29</v>
      </c>
      <c r="C7" s="9"/>
      <c r="D7" s="9" t="s">
        <v>124</v>
      </c>
      <c r="E7" s="9">
        <v>120</v>
      </c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>
      <c r="A8" s="12"/>
      <c r="B8" s="12" t="s">
        <v>45</v>
      </c>
      <c r="C8" s="9"/>
      <c r="D8" s="9">
        <v>45</v>
      </c>
      <c r="E8" s="9">
        <v>45</v>
      </c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>
      <c r="A9" s="12"/>
      <c r="B9" s="12" t="s">
        <v>49</v>
      </c>
      <c r="C9" s="9"/>
      <c r="D9" s="9"/>
      <c r="E9" s="9">
        <v>165</v>
      </c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>
      <c r="A10" s="12"/>
      <c r="B10" s="12" t="s">
        <v>30</v>
      </c>
      <c r="C10" s="58"/>
      <c r="D10" s="9">
        <v>6</v>
      </c>
      <c r="E10" s="9">
        <v>6</v>
      </c>
      <c r="F10" s="58"/>
      <c r="G10" s="58"/>
      <c r="H10" s="58"/>
      <c r="I10" s="58"/>
      <c r="J10" s="58"/>
      <c r="K10" s="58"/>
      <c r="L10" s="58"/>
      <c r="M10" s="58"/>
      <c r="N10" s="58"/>
      <c r="O10" s="58"/>
    </row>
    <row r="11" spans="1:15">
      <c r="A11" s="10"/>
      <c r="B11" s="12" t="s">
        <v>50</v>
      </c>
      <c r="C11" s="58"/>
      <c r="D11" s="9"/>
      <c r="E11" s="9">
        <v>159</v>
      </c>
      <c r="F11" s="58"/>
      <c r="G11" s="58"/>
      <c r="H11" s="58"/>
      <c r="I11" s="58"/>
      <c r="J11" s="59"/>
      <c r="K11" s="59"/>
      <c r="L11" s="59"/>
      <c r="M11" s="59"/>
      <c r="N11" s="59"/>
      <c r="O11" s="59"/>
    </row>
    <row r="12" spans="1:15">
      <c r="A12" s="12"/>
      <c r="B12" s="12" t="s">
        <v>30</v>
      </c>
      <c r="C12" s="9"/>
      <c r="D12" s="6">
        <v>5</v>
      </c>
      <c r="E12" s="9">
        <v>5</v>
      </c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9"/>
      <c r="B13" s="12" t="s">
        <v>23</v>
      </c>
      <c r="C13" s="9"/>
      <c r="D13" s="8">
        <v>1</v>
      </c>
      <c r="E13" s="9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2.75" customHeight="1">
      <c r="A14" s="9" t="s">
        <v>104</v>
      </c>
      <c r="B14" s="15" t="s">
        <v>81</v>
      </c>
      <c r="C14" s="14">
        <v>60</v>
      </c>
      <c r="D14" s="16"/>
      <c r="E14" s="14"/>
      <c r="F14" s="14">
        <v>1.86</v>
      </c>
      <c r="G14" s="14">
        <v>2.64</v>
      </c>
      <c r="H14" s="14">
        <v>10.8</v>
      </c>
      <c r="I14" s="14">
        <v>78.16</v>
      </c>
      <c r="J14" s="14"/>
      <c r="K14" s="14"/>
      <c r="L14" s="14">
        <v>6.6</v>
      </c>
      <c r="M14" s="14"/>
      <c r="N14" s="14"/>
      <c r="O14" s="14">
        <v>15.12</v>
      </c>
    </row>
    <row r="15" spans="1:15" ht="13.5" customHeight="1">
      <c r="A15" s="9"/>
      <c r="B15" s="12" t="s">
        <v>81</v>
      </c>
      <c r="C15" s="9"/>
      <c r="D15" s="8">
        <v>89.5</v>
      </c>
      <c r="E15" s="9">
        <v>58.2</v>
      </c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2" customHeight="1">
      <c r="A16" s="9"/>
      <c r="B16" s="12" t="s">
        <v>30</v>
      </c>
      <c r="C16" s="9"/>
      <c r="D16" s="8">
        <v>2.2000000000000002</v>
      </c>
      <c r="E16" s="9">
        <v>2.2000000000000002</v>
      </c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4.75" customHeight="1">
      <c r="A17" s="6" t="s">
        <v>18</v>
      </c>
      <c r="B17" s="10" t="s">
        <v>99</v>
      </c>
      <c r="C17" s="8">
        <v>10</v>
      </c>
      <c r="D17" s="8">
        <v>10</v>
      </c>
      <c r="E17" s="9">
        <v>10</v>
      </c>
      <c r="F17" s="9">
        <v>0.08</v>
      </c>
      <c r="G17" s="9">
        <v>7.26</v>
      </c>
      <c r="H17" s="9">
        <v>0.14000000000000001</v>
      </c>
      <c r="I17" s="9">
        <v>66.099999999999994</v>
      </c>
      <c r="J17" s="9">
        <v>0</v>
      </c>
      <c r="K17" s="9">
        <v>0.01</v>
      </c>
      <c r="L17" s="9">
        <v>0</v>
      </c>
      <c r="M17" s="9">
        <v>1</v>
      </c>
      <c r="N17" s="9">
        <v>0</v>
      </c>
      <c r="O17" s="11">
        <v>7.5</v>
      </c>
    </row>
    <row r="18" spans="1:15" ht="13.5" customHeight="1">
      <c r="A18" s="9"/>
      <c r="B18" s="10" t="s">
        <v>26</v>
      </c>
      <c r="C18" s="8">
        <v>30</v>
      </c>
      <c r="D18" s="8">
        <v>30</v>
      </c>
      <c r="E18" s="8">
        <v>30</v>
      </c>
      <c r="F18" s="9">
        <v>2.37</v>
      </c>
      <c r="G18" s="9">
        <v>0.3</v>
      </c>
      <c r="H18" s="9">
        <v>14.49</v>
      </c>
      <c r="I18" s="9">
        <v>70.5</v>
      </c>
      <c r="J18" s="9">
        <v>4.3999999999999997E-2</v>
      </c>
      <c r="K18" s="9">
        <v>1.2E-2</v>
      </c>
      <c r="L18" s="9">
        <v>0</v>
      </c>
      <c r="M18" s="38"/>
      <c r="N18" s="38"/>
      <c r="O18" s="14">
        <v>1.76</v>
      </c>
    </row>
    <row r="19" spans="1:15" ht="12.75" customHeight="1">
      <c r="A19" s="14" t="s">
        <v>106</v>
      </c>
      <c r="B19" s="20" t="s">
        <v>105</v>
      </c>
      <c r="C19" s="14">
        <v>120</v>
      </c>
      <c r="D19" s="75">
        <v>120</v>
      </c>
      <c r="E19" s="75">
        <v>120</v>
      </c>
      <c r="F19" s="14">
        <v>0.48</v>
      </c>
      <c r="G19" s="14">
        <v>0.48</v>
      </c>
      <c r="H19" s="14">
        <v>11.94</v>
      </c>
      <c r="I19" s="14">
        <v>79.53</v>
      </c>
      <c r="J19" s="14">
        <v>18</v>
      </c>
      <c r="K19" s="14">
        <v>0.02</v>
      </c>
      <c r="L19" s="14">
        <v>12.08</v>
      </c>
      <c r="M19" s="14">
        <v>15</v>
      </c>
      <c r="N19" s="14">
        <v>1.9</v>
      </c>
      <c r="O19" s="14">
        <v>10.76</v>
      </c>
    </row>
    <row r="20" spans="1:15" ht="13.5" customHeight="1">
      <c r="A20" s="71" t="s">
        <v>138</v>
      </c>
      <c r="B20" s="68" t="s">
        <v>32</v>
      </c>
      <c r="C20" s="71" t="s">
        <v>139</v>
      </c>
      <c r="D20" s="69"/>
      <c r="E20" s="71"/>
      <c r="F20" s="71">
        <v>0.2</v>
      </c>
      <c r="G20" s="71">
        <v>0.1</v>
      </c>
      <c r="H20" s="71">
        <v>9.3000000000000007</v>
      </c>
      <c r="I20" s="71">
        <v>38</v>
      </c>
      <c r="J20" s="71">
        <v>0</v>
      </c>
      <c r="K20" s="71">
        <v>0</v>
      </c>
      <c r="L20" s="71">
        <v>0</v>
      </c>
      <c r="M20" s="71">
        <v>12</v>
      </c>
      <c r="N20" s="71">
        <v>0.8</v>
      </c>
      <c r="O20" s="73">
        <v>1.46</v>
      </c>
    </row>
    <row r="21" spans="1:15">
      <c r="A21" s="71"/>
      <c r="B21" s="76" t="s">
        <v>33</v>
      </c>
      <c r="C21" s="85"/>
      <c r="D21" s="71">
        <v>1</v>
      </c>
      <c r="E21" s="71">
        <v>1</v>
      </c>
      <c r="F21" s="71"/>
      <c r="G21" s="85"/>
      <c r="H21" s="85"/>
      <c r="I21" s="85"/>
      <c r="J21" s="85"/>
      <c r="K21" s="85"/>
      <c r="L21" s="85"/>
      <c r="M21" s="85"/>
      <c r="N21" s="85"/>
      <c r="O21" s="85"/>
    </row>
    <row r="22" spans="1:15">
      <c r="A22" s="72"/>
      <c r="B22" s="76" t="s">
        <v>20</v>
      </c>
      <c r="C22" s="72"/>
      <c r="D22" s="71">
        <v>216</v>
      </c>
      <c r="E22" s="71">
        <v>200</v>
      </c>
      <c r="F22" s="74"/>
      <c r="G22" s="72"/>
      <c r="H22" s="72"/>
      <c r="I22" s="72"/>
      <c r="J22" s="83"/>
      <c r="K22" s="83"/>
      <c r="L22" s="83"/>
      <c r="M22" s="83"/>
      <c r="N22" s="83"/>
      <c r="O22" s="83"/>
    </row>
    <row r="23" spans="1:15">
      <c r="A23" s="71"/>
      <c r="B23" s="76" t="s">
        <v>19</v>
      </c>
      <c r="C23" s="71"/>
      <c r="D23" s="70">
        <v>10</v>
      </c>
      <c r="E23" s="71">
        <v>10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</row>
    <row r="24" spans="1:15">
      <c r="A24" s="49"/>
      <c r="B24" s="50" t="s">
        <v>34</v>
      </c>
      <c r="C24" s="51"/>
      <c r="D24" s="52"/>
      <c r="E24" s="53"/>
      <c r="F24" s="53">
        <f>SUM(F6:F23)</f>
        <v>22.389999999999997</v>
      </c>
      <c r="G24" s="53">
        <f>SUM(G6:G23)</f>
        <v>28.28</v>
      </c>
      <c r="H24" s="53">
        <f>SUM(H6:H23)</f>
        <v>61.66</v>
      </c>
      <c r="I24" s="53">
        <f>SUM(I6:I23)</f>
        <v>586.49</v>
      </c>
      <c r="J24" s="53" t="e">
        <f>J13+J19+#REF!+#REF!+J20</f>
        <v>#REF!</v>
      </c>
      <c r="K24" s="53" t="e">
        <f>K13+K19+#REF!+#REF!+K20</f>
        <v>#REF!</v>
      </c>
      <c r="L24" s="53">
        <f>SUM(L6:L23)</f>
        <v>18.97</v>
      </c>
      <c r="M24" s="53" t="e">
        <f>M13+M19+#REF!+#REF!+M20</f>
        <v>#REF!</v>
      </c>
      <c r="N24" s="53" t="e">
        <f>N13+N19+#REF!+#REF!+N20</f>
        <v>#REF!</v>
      </c>
      <c r="O24" s="53">
        <f>SUM(O6:O23)</f>
        <v>74.05</v>
      </c>
    </row>
    <row r="25" spans="1:15" ht="15.75" customHeight="1">
      <c r="A25" s="140" t="s">
        <v>27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</row>
    <row r="26" spans="1:15" ht="13.5" customHeight="1">
      <c r="A26" s="12" t="s">
        <v>118</v>
      </c>
      <c r="B26" s="28" t="s">
        <v>119</v>
      </c>
      <c r="C26" s="8">
        <v>100</v>
      </c>
      <c r="D26" s="9"/>
      <c r="E26" s="9"/>
      <c r="F26" s="9">
        <v>14.8</v>
      </c>
      <c r="G26" s="9">
        <v>18.8</v>
      </c>
      <c r="H26" s="9">
        <v>11.6</v>
      </c>
      <c r="I26" s="9">
        <v>274</v>
      </c>
      <c r="J26" s="9"/>
      <c r="K26" s="9"/>
      <c r="L26" s="9">
        <v>1.1499999999999999</v>
      </c>
      <c r="M26" s="9"/>
      <c r="N26" s="9"/>
      <c r="O26" s="9">
        <v>27.67</v>
      </c>
    </row>
    <row r="27" spans="1:15" ht="12" customHeight="1">
      <c r="A27" s="12"/>
      <c r="B27" s="12" t="s">
        <v>120</v>
      </c>
      <c r="C27" s="9"/>
      <c r="D27" s="9">
        <v>90</v>
      </c>
      <c r="E27" s="9">
        <v>66</v>
      </c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2" customHeight="1">
      <c r="A28" s="12"/>
      <c r="B28" s="12" t="s">
        <v>121</v>
      </c>
      <c r="C28" s="9"/>
      <c r="D28" s="9">
        <v>18</v>
      </c>
      <c r="E28" s="9">
        <v>18</v>
      </c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 customHeight="1">
      <c r="A29" s="12"/>
      <c r="B29" s="12" t="s">
        <v>76</v>
      </c>
      <c r="C29" s="9"/>
      <c r="D29" s="9">
        <v>26</v>
      </c>
      <c r="E29" s="9">
        <v>26</v>
      </c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ht="12.75" customHeight="1">
      <c r="A30" s="12"/>
      <c r="B30" s="12" t="s">
        <v>31</v>
      </c>
      <c r="C30" s="9"/>
      <c r="D30" s="9">
        <v>10</v>
      </c>
      <c r="E30" s="9">
        <v>10</v>
      </c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3.5" customHeight="1">
      <c r="A31" s="12"/>
      <c r="B31" s="12" t="s">
        <v>23</v>
      </c>
      <c r="C31" s="9"/>
      <c r="D31" s="9">
        <v>2</v>
      </c>
      <c r="E31" s="9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ht="12.75" customHeight="1">
      <c r="A32" s="12"/>
      <c r="B32" s="12" t="s">
        <v>122</v>
      </c>
      <c r="C32" s="9"/>
      <c r="D32" s="9"/>
      <c r="E32" s="9">
        <v>116</v>
      </c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12"/>
      <c r="B33" s="12" t="s">
        <v>22</v>
      </c>
      <c r="C33" s="9"/>
      <c r="D33" s="9">
        <v>10</v>
      </c>
      <c r="E33" s="9">
        <v>10</v>
      </c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14.25" customHeight="1">
      <c r="A34" s="9" t="s">
        <v>84</v>
      </c>
      <c r="B34" s="10" t="s">
        <v>96</v>
      </c>
      <c r="C34" s="9" t="s">
        <v>126</v>
      </c>
      <c r="D34" s="8"/>
      <c r="E34" s="9"/>
      <c r="F34" s="9">
        <v>4.5</v>
      </c>
      <c r="G34" s="14">
        <v>5</v>
      </c>
      <c r="H34" s="9">
        <v>28.9</v>
      </c>
      <c r="I34" s="9">
        <v>175.2</v>
      </c>
      <c r="J34" s="9"/>
      <c r="K34" s="9"/>
      <c r="L34" s="9">
        <v>26.38</v>
      </c>
      <c r="M34" s="9"/>
      <c r="N34" s="9"/>
      <c r="O34" s="8">
        <v>16.62</v>
      </c>
    </row>
    <row r="35" spans="1:15" ht="13.5" customHeight="1">
      <c r="A35" s="9"/>
      <c r="B35" s="12" t="s">
        <v>72</v>
      </c>
      <c r="C35" s="9"/>
      <c r="D35" s="8"/>
      <c r="E35" s="9"/>
      <c r="F35" s="9"/>
      <c r="G35" s="14"/>
      <c r="H35" s="9"/>
      <c r="I35" s="9"/>
      <c r="J35" s="9"/>
      <c r="K35" s="9"/>
      <c r="L35" s="9"/>
      <c r="M35" s="9"/>
      <c r="N35" s="9"/>
      <c r="O35" s="8"/>
    </row>
    <row r="36" spans="1:15">
      <c r="A36" s="9"/>
      <c r="B36" s="24" t="s">
        <v>115</v>
      </c>
      <c r="C36" s="9"/>
      <c r="D36" s="8">
        <v>240</v>
      </c>
      <c r="E36" s="9">
        <v>180</v>
      </c>
      <c r="F36" s="9"/>
      <c r="G36" s="14"/>
      <c r="H36" s="9"/>
      <c r="I36" s="9"/>
      <c r="J36" s="9"/>
      <c r="K36" s="9"/>
      <c r="L36" s="9"/>
      <c r="M36" s="9"/>
      <c r="N36" s="9"/>
      <c r="O36" s="8"/>
    </row>
    <row r="37" spans="1:15">
      <c r="A37" s="9"/>
      <c r="B37" s="23" t="s">
        <v>69</v>
      </c>
      <c r="C37" s="9"/>
      <c r="D37" s="8">
        <v>257</v>
      </c>
      <c r="E37" s="9">
        <v>180</v>
      </c>
      <c r="F37" s="9"/>
      <c r="G37" s="14"/>
      <c r="H37" s="9"/>
      <c r="I37" s="9"/>
      <c r="J37" s="9"/>
      <c r="K37" s="9"/>
      <c r="L37" s="9"/>
      <c r="M37" s="9"/>
      <c r="N37" s="9"/>
      <c r="O37" s="8"/>
    </row>
    <row r="38" spans="1:15">
      <c r="A38" s="9"/>
      <c r="B38" s="23" t="s">
        <v>70</v>
      </c>
      <c r="C38" s="9"/>
      <c r="D38" s="61">
        <v>277</v>
      </c>
      <c r="E38" s="9">
        <v>180</v>
      </c>
      <c r="F38" s="9"/>
      <c r="G38" s="14"/>
      <c r="H38" s="9"/>
      <c r="I38" s="9"/>
      <c r="J38" s="9"/>
      <c r="K38" s="9"/>
      <c r="L38" s="9"/>
      <c r="M38" s="9"/>
      <c r="N38" s="9"/>
      <c r="O38" s="8"/>
    </row>
    <row r="39" spans="1:15">
      <c r="A39" s="9"/>
      <c r="B39" s="23" t="s">
        <v>110</v>
      </c>
      <c r="C39" s="9"/>
      <c r="D39" s="8">
        <v>300</v>
      </c>
      <c r="E39" s="9">
        <v>180</v>
      </c>
      <c r="F39" s="9"/>
      <c r="G39" s="14"/>
      <c r="H39" s="9"/>
      <c r="I39" s="9"/>
      <c r="J39" s="9"/>
      <c r="K39" s="9"/>
      <c r="L39" s="9"/>
      <c r="M39" s="9"/>
      <c r="N39" s="9"/>
      <c r="O39" s="8"/>
    </row>
    <row r="40" spans="1:15">
      <c r="A40" s="9"/>
      <c r="B40" s="12" t="s">
        <v>85</v>
      </c>
      <c r="C40" s="9"/>
      <c r="D40" s="8"/>
      <c r="E40" s="9">
        <v>174.5</v>
      </c>
      <c r="F40" s="9"/>
      <c r="G40" s="14"/>
      <c r="H40" s="9"/>
      <c r="I40" s="9"/>
      <c r="J40" s="9"/>
      <c r="K40" s="9"/>
      <c r="L40" s="9"/>
      <c r="M40" s="9"/>
      <c r="N40" s="9"/>
      <c r="O40" s="8"/>
    </row>
    <row r="41" spans="1:15">
      <c r="A41" s="9"/>
      <c r="B41" s="12" t="s">
        <v>30</v>
      </c>
      <c r="C41" s="9"/>
      <c r="D41" s="8">
        <v>5</v>
      </c>
      <c r="E41" s="9">
        <v>5</v>
      </c>
      <c r="F41" s="9"/>
      <c r="G41" s="14"/>
      <c r="H41" s="9"/>
      <c r="I41" s="9"/>
      <c r="J41" s="9"/>
      <c r="K41" s="9"/>
      <c r="L41" s="9"/>
      <c r="M41" s="9"/>
      <c r="N41" s="9"/>
      <c r="O41" s="8"/>
    </row>
    <row r="42" spans="1:15">
      <c r="A42" s="9"/>
      <c r="B42" s="12" t="s">
        <v>23</v>
      </c>
      <c r="C42" s="9"/>
      <c r="D42" s="8">
        <v>1.7</v>
      </c>
      <c r="E42" s="9">
        <v>1.7</v>
      </c>
      <c r="F42" s="9"/>
      <c r="G42" s="14"/>
      <c r="H42" s="9"/>
      <c r="I42" s="9"/>
      <c r="J42" s="9"/>
      <c r="K42" s="9"/>
      <c r="L42" s="9"/>
      <c r="M42" s="9"/>
      <c r="N42" s="9"/>
      <c r="O42" s="8"/>
    </row>
    <row r="43" spans="1:15">
      <c r="A43" s="9" t="s">
        <v>106</v>
      </c>
      <c r="B43" s="10" t="s">
        <v>111</v>
      </c>
      <c r="C43" s="9">
        <v>150</v>
      </c>
      <c r="D43" s="71">
        <v>150</v>
      </c>
      <c r="E43" s="71">
        <v>150</v>
      </c>
      <c r="F43" s="9">
        <v>2.1800000000000002</v>
      </c>
      <c r="G43" s="14">
        <v>0</v>
      </c>
      <c r="H43" s="9">
        <v>35.4</v>
      </c>
      <c r="I43" s="9">
        <v>150</v>
      </c>
      <c r="J43" s="9">
        <v>18</v>
      </c>
      <c r="K43" s="9">
        <v>0.02</v>
      </c>
      <c r="L43" s="9">
        <v>13.5</v>
      </c>
      <c r="M43" s="9">
        <v>15</v>
      </c>
      <c r="N43" s="9">
        <v>1.9</v>
      </c>
      <c r="O43" s="8">
        <v>23.3</v>
      </c>
    </row>
    <row r="44" spans="1:15">
      <c r="A44" s="9"/>
      <c r="B44" s="10" t="s">
        <v>97</v>
      </c>
      <c r="C44" s="8">
        <v>30</v>
      </c>
      <c r="D44" s="117">
        <v>30</v>
      </c>
      <c r="E44" s="117">
        <v>30</v>
      </c>
      <c r="F44" s="117">
        <v>1.98</v>
      </c>
      <c r="G44" s="9">
        <v>0.36</v>
      </c>
      <c r="H44" s="9">
        <v>10.02</v>
      </c>
      <c r="I44" s="9">
        <v>52.2</v>
      </c>
      <c r="J44" s="9">
        <v>0.06</v>
      </c>
      <c r="K44" s="9">
        <v>0.03</v>
      </c>
      <c r="L44" s="9">
        <v>0</v>
      </c>
      <c r="M44" s="9">
        <v>19.2</v>
      </c>
      <c r="N44" s="9">
        <v>20</v>
      </c>
      <c r="O44" s="11">
        <v>1.87</v>
      </c>
    </row>
    <row r="45" spans="1:15" ht="25.5">
      <c r="A45" s="74" t="s">
        <v>140</v>
      </c>
      <c r="B45" s="72" t="s">
        <v>141</v>
      </c>
      <c r="C45" s="71" t="s">
        <v>142</v>
      </c>
      <c r="D45" s="71"/>
      <c r="E45" s="71"/>
      <c r="F45" s="71">
        <v>0.3</v>
      </c>
      <c r="G45" s="71">
        <v>0.1</v>
      </c>
      <c r="H45" s="71">
        <v>9.5</v>
      </c>
      <c r="I45" s="71">
        <v>40</v>
      </c>
      <c r="J45" s="71">
        <v>0</v>
      </c>
      <c r="K45" s="71">
        <v>0</v>
      </c>
      <c r="L45" s="71">
        <v>1</v>
      </c>
      <c r="M45" s="21">
        <v>0</v>
      </c>
      <c r="N45" s="21">
        <v>0</v>
      </c>
      <c r="O45" s="21">
        <v>2.77</v>
      </c>
    </row>
    <row r="46" spans="1:15" ht="14.25" customHeight="1">
      <c r="A46" s="26"/>
      <c r="B46" s="74" t="s">
        <v>43</v>
      </c>
      <c r="C46" s="27"/>
      <c r="D46" s="71">
        <v>1</v>
      </c>
      <c r="E46" s="71">
        <v>1</v>
      </c>
      <c r="F46" s="27"/>
      <c r="G46" s="27"/>
      <c r="H46" s="27"/>
      <c r="I46" s="27"/>
      <c r="J46" s="27"/>
      <c r="K46" s="27"/>
      <c r="L46" s="27"/>
      <c r="M46" s="85"/>
      <c r="N46" s="85"/>
      <c r="O46" s="85"/>
    </row>
    <row r="47" spans="1:15" ht="13.5" customHeight="1">
      <c r="A47" s="72"/>
      <c r="B47" s="74" t="s">
        <v>20</v>
      </c>
      <c r="C47" s="85"/>
      <c r="D47" s="71">
        <v>216</v>
      </c>
      <c r="E47" s="71">
        <v>200</v>
      </c>
      <c r="F47" s="85"/>
      <c r="G47" s="85"/>
      <c r="H47" s="85"/>
      <c r="I47" s="85"/>
      <c r="J47" s="85"/>
      <c r="K47" s="85"/>
      <c r="L47" s="85"/>
      <c r="M47" s="83"/>
      <c r="N47" s="83"/>
      <c r="O47" s="83"/>
    </row>
    <row r="48" spans="1:15" ht="13.5" customHeight="1">
      <c r="A48" s="72"/>
      <c r="B48" s="74" t="s">
        <v>19</v>
      </c>
      <c r="C48" s="85"/>
      <c r="D48" s="71">
        <v>10</v>
      </c>
      <c r="E48" s="71">
        <v>10</v>
      </c>
      <c r="F48" s="85"/>
      <c r="G48" s="85"/>
      <c r="H48" s="85"/>
      <c r="I48" s="85"/>
      <c r="J48" s="85"/>
      <c r="K48" s="85"/>
      <c r="L48" s="85"/>
      <c r="M48" s="71"/>
      <c r="N48" s="71"/>
      <c r="O48" s="71"/>
    </row>
    <row r="49" spans="1:17">
      <c r="A49" s="74"/>
      <c r="B49" s="74" t="s">
        <v>44</v>
      </c>
      <c r="C49" s="71"/>
      <c r="D49" s="71">
        <v>8</v>
      </c>
      <c r="E49" s="71">
        <v>7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</row>
    <row r="50" spans="1:17" ht="13.9" customHeight="1">
      <c r="A50" s="53"/>
      <c r="B50" s="54" t="s">
        <v>34</v>
      </c>
      <c r="C50" s="53"/>
      <c r="D50" s="52"/>
      <c r="E50" s="53"/>
      <c r="F50" s="53">
        <f>SUM(F26:F49)</f>
        <v>23.76</v>
      </c>
      <c r="G50" s="53">
        <f>SUM(G26:G49)</f>
        <v>24.26</v>
      </c>
      <c r="H50" s="53">
        <f>SUM(H26:H49)</f>
        <v>95.42</v>
      </c>
      <c r="I50" s="53">
        <f>SUM(I26:I49)</f>
        <v>691.40000000000009</v>
      </c>
      <c r="J50" s="53" t="e">
        <f>J33+J44+#REF!+J45</f>
        <v>#REF!</v>
      </c>
      <c r="K50" s="53" t="e">
        <f>K33+K44+#REF!+K45</f>
        <v>#REF!</v>
      </c>
      <c r="L50" s="86">
        <f>SUM(L26:L49)</f>
        <v>42.03</v>
      </c>
      <c r="M50" s="53" t="e">
        <f>M33+M44+#REF!+M45</f>
        <v>#REF!</v>
      </c>
      <c r="N50" s="53" t="e">
        <f>N33+N44+#REF!+N45</f>
        <v>#REF!</v>
      </c>
      <c r="O50" s="53">
        <f>SUM(O26:O49)</f>
        <v>72.23</v>
      </c>
    </row>
    <row r="51" spans="1:17" ht="15.75" customHeight="1">
      <c r="A51" s="151" t="s">
        <v>36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3"/>
    </row>
    <row r="52" spans="1:17" ht="25.5" customHeight="1">
      <c r="A52" s="17" t="s">
        <v>82</v>
      </c>
      <c r="B52" s="20" t="s">
        <v>98</v>
      </c>
      <c r="C52" s="14" t="s">
        <v>37</v>
      </c>
      <c r="D52" s="14"/>
      <c r="E52" s="14"/>
      <c r="F52" s="14">
        <v>3.18</v>
      </c>
      <c r="G52" s="14">
        <v>3.89</v>
      </c>
      <c r="H52" s="14">
        <v>21.44</v>
      </c>
      <c r="I52" s="14">
        <v>184</v>
      </c>
      <c r="J52" s="14">
        <v>0.04</v>
      </c>
      <c r="K52" s="14">
        <v>0.02</v>
      </c>
      <c r="L52" s="14">
        <v>0</v>
      </c>
      <c r="M52" s="14">
        <v>20</v>
      </c>
      <c r="N52" s="14">
        <v>0.8</v>
      </c>
      <c r="O52" s="14">
        <v>13.71</v>
      </c>
    </row>
    <row r="53" spans="1:17">
      <c r="A53" s="17"/>
      <c r="B53" s="22" t="s">
        <v>28</v>
      </c>
      <c r="C53" s="14"/>
      <c r="D53" s="14">
        <v>31</v>
      </c>
      <c r="E53" s="14">
        <v>31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7">
      <c r="A54" s="48"/>
      <c r="B54" s="17" t="s">
        <v>38</v>
      </c>
      <c r="C54" s="14"/>
      <c r="D54" s="14">
        <v>100</v>
      </c>
      <c r="E54" s="14">
        <v>100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7">
      <c r="A55" s="48"/>
      <c r="B55" s="17" t="s">
        <v>20</v>
      </c>
      <c r="C55" s="14"/>
      <c r="D55" s="14">
        <v>75</v>
      </c>
      <c r="E55" s="14">
        <v>75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7">
      <c r="A56" s="17"/>
      <c r="B56" s="17" t="s">
        <v>19</v>
      </c>
      <c r="C56" s="14"/>
      <c r="D56" s="14">
        <v>6</v>
      </c>
      <c r="E56" s="14">
        <v>6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7">
      <c r="A57" s="17"/>
      <c r="B57" s="17" t="s">
        <v>23</v>
      </c>
      <c r="C57" s="29"/>
      <c r="D57" s="14">
        <v>1</v>
      </c>
      <c r="E57" s="14">
        <v>1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Q57" s="19"/>
    </row>
    <row r="58" spans="1:17">
      <c r="A58" s="17"/>
      <c r="B58" s="17" t="s">
        <v>30</v>
      </c>
      <c r="C58" s="29"/>
      <c r="D58" s="14">
        <v>5</v>
      </c>
      <c r="E58" s="14">
        <v>5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</row>
    <row r="59" spans="1:17" ht="25.5">
      <c r="A59" s="6" t="s">
        <v>18</v>
      </c>
      <c r="B59" s="10" t="s">
        <v>99</v>
      </c>
      <c r="C59" s="8">
        <v>10</v>
      </c>
      <c r="D59" s="8">
        <v>10</v>
      </c>
      <c r="E59" s="9">
        <v>10</v>
      </c>
      <c r="F59" s="9">
        <v>0.08</v>
      </c>
      <c r="G59" s="9">
        <v>7.26</v>
      </c>
      <c r="H59" s="9">
        <v>0.14000000000000001</v>
      </c>
      <c r="I59" s="9">
        <v>66.099999999999994</v>
      </c>
      <c r="J59" s="9">
        <v>0</v>
      </c>
      <c r="K59" s="9">
        <v>0.01</v>
      </c>
      <c r="L59" s="9">
        <v>0</v>
      </c>
      <c r="M59" s="9">
        <v>1</v>
      </c>
      <c r="N59" s="9">
        <v>0</v>
      </c>
      <c r="O59" s="11">
        <v>7.5</v>
      </c>
    </row>
    <row r="60" spans="1:17">
      <c r="A60" s="9" t="s">
        <v>55</v>
      </c>
      <c r="B60" s="10" t="s">
        <v>56</v>
      </c>
      <c r="C60" s="9">
        <v>15</v>
      </c>
      <c r="D60" s="8">
        <v>16</v>
      </c>
      <c r="E60" s="9">
        <v>15</v>
      </c>
      <c r="F60" s="9">
        <v>3.47</v>
      </c>
      <c r="G60" s="14">
        <v>4.43</v>
      </c>
      <c r="H60" s="9">
        <v>0</v>
      </c>
      <c r="I60" s="9">
        <v>93.75</v>
      </c>
      <c r="J60" s="9">
        <v>4.0000000000000001E-3</v>
      </c>
      <c r="K60" s="9">
        <v>0.03</v>
      </c>
      <c r="L60" s="9">
        <v>0.11</v>
      </c>
      <c r="M60" s="9">
        <v>88</v>
      </c>
      <c r="N60" s="9">
        <v>0.1</v>
      </c>
      <c r="O60" s="8">
        <v>11.5</v>
      </c>
    </row>
    <row r="61" spans="1:17">
      <c r="A61" s="9"/>
      <c r="B61" s="10" t="s">
        <v>26</v>
      </c>
      <c r="C61" s="8">
        <v>30</v>
      </c>
      <c r="D61" s="8">
        <v>30</v>
      </c>
      <c r="E61" s="9">
        <v>30</v>
      </c>
      <c r="F61" s="9">
        <v>2.37</v>
      </c>
      <c r="G61" s="9">
        <v>0.3</v>
      </c>
      <c r="H61" s="9">
        <v>14.49</v>
      </c>
      <c r="I61" s="9">
        <v>70.5</v>
      </c>
      <c r="J61" s="9">
        <v>4.3999999999999997E-2</v>
      </c>
      <c r="K61" s="9">
        <v>1.2E-2</v>
      </c>
      <c r="L61" s="9">
        <v>0</v>
      </c>
      <c r="M61" s="38"/>
      <c r="N61" s="38"/>
      <c r="O61" s="14">
        <v>1.76</v>
      </c>
    </row>
    <row r="62" spans="1:17" ht="14.25" customHeight="1">
      <c r="A62" s="75" t="s">
        <v>106</v>
      </c>
      <c r="B62" s="77" t="s">
        <v>105</v>
      </c>
      <c r="C62" s="75">
        <v>120</v>
      </c>
      <c r="D62" s="75">
        <v>120</v>
      </c>
      <c r="E62" s="75">
        <v>120</v>
      </c>
      <c r="F62" s="75">
        <v>0.48</v>
      </c>
      <c r="G62" s="75">
        <v>0.48</v>
      </c>
      <c r="H62" s="75">
        <v>11.94</v>
      </c>
      <c r="I62" s="75">
        <v>79.53</v>
      </c>
      <c r="J62" s="75">
        <v>18</v>
      </c>
      <c r="K62" s="75">
        <v>0.02</v>
      </c>
      <c r="L62" s="75">
        <v>12.08</v>
      </c>
      <c r="M62" s="75">
        <v>15</v>
      </c>
      <c r="N62" s="75">
        <v>1.9</v>
      </c>
      <c r="O62" s="75">
        <v>10.76</v>
      </c>
    </row>
    <row r="63" spans="1:17">
      <c r="A63" s="74" t="s">
        <v>143</v>
      </c>
      <c r="B63" s="72" t="s">
        <v>144</v>
      </c>
      <c r="C63" s="71">
        <v>200</v>
      </c>
      <c r="D63" s="71"/>
      <c r="E63" s="71"/>
      <c r="F63" s="71">
        <v>3.3</v>
      </c>
      <c r="G63" s="71">
        <v>2.9</v>
      </c>
      <c r="H63" s="71">
        <v>13.8</v>
      </c>
      <c r="I63" s="71">
        <v>94</v>
      </c>
      <c r="J63" s="71">
        <v>0.2</v>
      </c>
      <c r="K63" s="71">
        <v>0.66</v>
      </c>
      <c r="L63" s="71">
        <v>0.7</v>
      </c>
      <c r="M63" s="71">
        <v>0</v>
      </c>
      <c r="N63" s="71">
        <v>0</v>
      </c>
      <c r="O63" s="71">
        <v>9.94</v>
      </c>
    </row>
    <row r="64" spans="1:17">
      <c r="A64" s="74"/>
      <c r="B64" s="76" t="s">
        <v>145</v>
      </c>
      <c r="C64" s="71"/>
      <c r="D64" s="71">
        <v>2.4</v>
      </c>
      <c r="E64" s="71">
        <v>2.4</v>
      </c>
      <c r="F64" s="71"/>
      <c r="G64" s="71"/>
      <c r="H64" s="71"/>
      <c r="I64" s="71"/>
      <c r="J64" s="71"/>
      <c r="K64" s="71"/>
      <c r="L64" s="71"/>
      <c r="M64" s="71"/>
      <c r="N64" s="71"/>
      <c r="O64" s="71"/>
    </row>
    <row r="65" spans="1:15">
      <c r="A65" s="74"/>
      <c r="B65" s="74" t="s">
        <v>19</v>
      </c>
      <c r="C65" s="71"/>
      <c r="D65" s="71">
        <v>10</v>
      </c>
      <c r="E65" s="71">
        <v>10</v>
      </c>
      <c r="F65" s="71"/>
      <c r="G65" s="71"/>
      <c r="H65" s="71"/>
      <c r="I65" s="71"/>
      <c r="J65" s="71"/>
      <c r="K65" s="71"/>
      <c r="L65" s="71"/>
      <c r="M65" s="71"/>
      <c r="N65" s="71"/>
      <c r="O65" s="71"/>
    </row>
    <row r="66" spans="1:15">
      <c r="A66" s="74"/>
      <c r="B66" s="74" t="s">
        <v>45</v>
      </c>
      <c r="C66" s="71"/>
      <c r="D66" s="71">
        <v>100</v>
      </c>
      <c r="E66" s="71">
        <v>100</v>
      </c>
      <c r="F66" s="71"/>
      <c r="G66" s="71"/>
      <c r="H66" s="71"/>
      <c r="I66" s="71"/>
      <c r="J66" s="71"/>
      <c r="K66" s="71"/>
      <c r="L66" s="71"/>
      <c r="M66" s="71"/>
      <c r="N66" s="71"/>
      <c r="O66" s="71"/>
    </row>
    <row r="67" spans="1:15" ht="12" customHeight="1">
      <c r="A67" s="74"/>
      <c r="B67" s="74" t="s">
        <v>127</v>
      </c>
      <c r="C67" s="71"/>
      <c r="D67" s="71">
        <v>105</v>
      </c>
      <c r="E67" s="71">
        <v>105</v>
      </c>
      <c r="F67" s="71"/>
      <c r="G67" s="71"/>
      <c r="H67" s="71"/>
      <c r="I67" s="71"/>
      <c r="J67" s="71"/>
      <c r="K67" s="71"/>
      <c r="L67" s="71"/>
      <c r="M67" s="71"/>
      <c r="N67" s="71"/>
      <c r="O67" s="71"/>
    </row>
    <row r="68" spans="1:15">
      <c r="A68" s="53"/>
      <c r="B68" s="54" t="s">
        <v>34</v>
      </c>
      <c r="C68" s="53"/>
      <c r="D68" s="53"/>
      <c r="E68" s="53"/>
      <c r="F68" s="53">
        <f>SUM(F52:F67)</f>
        <v>12.880000000000003</v>
      </c>
      <c r="G68" s="53">
        <f>SUM(G52:G67)</f>
        <v>19.259999999999998</v>
      </c>
      <c r="H68" s="53">
        <f>SUM(H52:H67)</f>
        <v>61.81</v>
      </c>
      <c r="I68" s="53">
        <f>SUM(I52:I67)</f>
        <v>587.88</v>
      </c>
      <c r="J68" s="53" t="e">
        <f>J52+J67+#REF!+#REF!+#REF!</f>
        <v>#REF!</v>
      </c>
      <c r="K68" s="53" t="e">
        <f>K52+K67+#REF!+#REF!+#REF!</f>
        <v>#REF!</v>
      </c>
      <c r="L68" s="53">
        <f>SUM(L52:L67)</f>
        <v>12.889999999999999</v>
      </c>
      <c r="M68" s="53" t="e">
        <f>M52+M67+#REF!+#REF!+#REF!</f>
        <v>#REF!</v>
      </c>
      <c r="N68" s="53" t="e">
        <f>N52+N67+#REF!+#REF!+#REF!</f>
        <v>#REF!</v>
      </c>
      <c r="O68" s="53">
        <f>SUM(O52:O67)</f>
        <v>55.169999999999995</v>
      </c>
    </row>
    <row r="69" spans="1:15" ht="15.75" customHeight="1">
      <c r="A69" s="151" t="s">
        <v>39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3"/>
    </row>
    <row r="70" spans="1:15" ht="25.5" customHeight="1">
      <c r="A70" s="12" t="s">
        <v>79</v>
      </c>
      <c r="B70" s="28" t="s">
        <v>80</v>
      </c>
      <c r="C70" s="9" t="s">
        <v>112</v>
      </c>
      <c r="D70" s="9"/>
      <c r="E70" s="9"/>
      <c r="F70" s="9">
        <v>27.38</v>
      </c>
      <c r="G70" s="9">
        <v>30.44</v>
      </c>
      <c r="H70" s="9">
        <v>57.31</v>
      </c>
      <c r="I70" s="9">
        <v>573.75</v>
      </c>
      <c r="J70" s="9"/>
      <c r="K70" s="9"/>
      <c r="L70" s="9">
        <v>0.08</v>
      </c>
      <c r="M70" s="9"/>
      <c r="N70" s="9"/>
      <c r="O70" s="9">
        <v>51.38</v>
      </c>
    </row>
    <row r="71" spans="1:15">
      <c r="A71" s="12"/>
      <c r="B71" s="12" t="s">
        <v>113</v>
      </c>
      <c r="C71" s="9"/>
      <c r="D71" s="45">
        <v>165</v>
      </c>
      <c r="E71" s="46">
        <v>145</v>
      </c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>
      <c r="A72" s="12"/>
      <c r="B72" s="12" t="s">
        <v>22</v>
      </c>
      <c r="C72" s="9"/>
      <c r="D72" s="39">
        <v>14</v>
      </c>
      <c r="E72" s="40">
        <v>14</v>
      </c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>
      <c r="A73" s="12"/>
      <c r="B73" s="22" t="s">
        <v>71</v>
      </c>
      <c r="C73" s="9"/>
      <c r="D73" s="41"/>
      <c r="E73" s="42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>
      <c r="A74" s="12"/>
      <c r="B74" s="24" t="s">
        <v>116</v>
      </c>
      <c r="C74" s="9"/>
      <c r="D74" s="39">
        <v>20</v>
      </c>
      <c r="E74" s="40">
        <v>16</v>
      </c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>
      <c r="A75" s="12"/>
      <c r="B75" s="24" t="s">
        <v>114</v>
      </c>
      <c r="C75" s="9"/>
      <c r="D75" s="62">
        <v>21.3</v>
      </c>
      <c r="E75" s="44">
        <v>16</v>
      </c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1:15">
      <c r="A76" s="12"/>
      <c r="B76" s="18" t="s">
        <v>21</v>
      </c>
      <c r="C76" s="9"/>
      <c r="D76" s="41">
        <v>16</v>
      </c>
      <c r="E76" s="42">
        <v>14</v>
      </c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1:15">
      <c r="A77" s="12"/>
      <c r="B77" s="18" t="s">
        <v>40</v>
      </c>
      <c r="C77" s="9"/>
      <c r="D77" s="39">
        <v>10</v>
      </c>
      <c r="E77" s="40">
        <v>10</v>
      </c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1:15">
      <c r="A78" s="12"/>
      <c r="B78" s="12" t="s">
        <v>51</v>
      </c>
      <c r="C78" s="9"/>
      <c r="D78" s="41">
        <v>70</v>
      </c>
      <c r="E78" s="42">
        <v>70</v>
      </c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1:15">
      <c r="A79" s="12"/>
      <c r="B79" s="12" t="s">
        <v>23</v>
      </c>
      <c r="C79" s="9"/>
      <c r="D79" s="39">
        <v>3</v>
      </c>
      <c r="E79" s="40">
        <v>3</v>
      </c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1:15" ht="24.75" customHeight="1">
      <c r="A80" s="75" t="s">
        <v>146</v>
      </c>
      <c r="B80" s="77" t="s">
        <v>149</v>
      </c>
      <c r="C80" s="75">
        <v>200</v>
      </c>
      <c r="D80" s="122">
        <v>200</v>
      </c>
      <c r="E80" s="122">
        <v>200</v>
      </c>
      <c r="F80" s="75">
        <v>1.58</v>
      </c>
      <c r="G80" s="75">
        <v>0.35</v>
      </c>
      <c r="H80" s="75">
        <v>39.130000000000003</v>
      </c>
      <c r="I80" s="75">
        <v>165</v>
      </c>
      <c r="J80" s="75">
        <v>18</v>
      </c>
      <c r="K80" s="75">
        <v>0.02</v>
      </c>
      <c r="L80" s="75">
        <v>105</v>
      </c>
      <c r="M80" s="75">
        <v>15</v>
      </c>
      <c r="N80" s="75">
        <v>1.9</v>
      </c>
      <c r="O80" s="75">
        <v>26.87</v>
      </c>
    </row>
    <row r="81" spans="1:15">
      <c r="A81" s="9"/>
      <c r="B81" s="10" t="s">
        <v>97</v>
      </c>
      <c r="C81" s="8">
        <v>30</v>
      </c>
      <c r="D81" s="8">
        <v>30</v>
      </c>
      <c r="E81" s="9">
        <v>30</v>
      </c>
      <c r="F81" s="9">
        <v>1.98</v>
      </c>
      <c r="G81" s="9">
        <v>0.36</v>
      </c>
      <c r="H81" s="9">
        <v>10.02</v>
      </c>
      <c r="I81" s="9">
        <v>52.2</v>
      </c>
      <c r="J81" s="9">
        <v>0.06</v>
      </c>
      <c r="K81" s="9">
        <v>0.03</v>
      </c>
      <c r="L81" s="9">
        <v>0</v>
      </c>
      <c r="M81" s="9">
        <v>19.2</v>
      </c>
      <c r="N81" s="9">
        <v>20</v>
      </c>
      <c r="O81" s="11">
        <v>1.87</v>
      </c>
    </row>
    <row r="82" spans="1:15">
      <c r="A82" s="71" t="s">
        <v>138</v>
      </c>
      <c r="B82" s="68" t="s">
        <v>32</v>
      </c>
      <c r="C82" s="71" t="s">
        <v>139</v>
      </c>
      <c r="D82" s="69"/>
      <c r="E82" s="71"/>
      <c r="F82" s="71">
        <v>0.2</v>
      </c>
      <c r="G82" s="71">
        <v>0.1</v>
      </c>
      <c r="H82" s="71">
        <v>9.3000000000000007</v>
      </c>
      <c r="I82" s="71">
        <v>38</v>
      </c>
      <c r="J82" s="71">
        <v>0</v>
      </c>
      <c r="K82" s="71">
        <v>0</v>
      </c>
      <c r="L82" s="71">
        <v>0</v>
      </c>
      <c r="M82" s="71">
        <v>12</v>
      </c>
      <c r="N82" s="71">
        <v>0.8</v>
      </c>
      <c r="O82" s="73">
        <v>1.46</v>
      </c>
    </row>
    <row r="83" spans="1:15">
      <c r="A83" s="71"/>
      <c r="B83" s="76" t="s">
        <v>33</v>
      </c>
      <c r="C83" s="85"/>
      <c r="D83" s="71">
        <v>1</v>
      </c>
      <c r="E83" s="71">
        <v>1</v>
      </c>
      <c r="F83" s="71"/>
      <c r="G83" s="85"/>
      <c r="H83" s="85"/>
      <c r="I83" s="85"/>
      <c r="J83" s="85"/>
      <c r="K83" s="85"/>
      <c r="L83" s="85"/>
      <c r="M83" s="85"/>
      <c r="N83" s="85"/>
      <c r="O83" s="85"/>
    </row>
    <row r="84" spans="1:15" ht="12" customHeight="1">
      <c r="A84" s="72"/>
      <c r="B84" s="76" t="s">
        <v>20</v>
      </c>
      <c r="C84" s="72"/>
      <c r="D84" s="71">
        <v>216</v>
      </c>
      <c r="E84" s="71">
        <v>200</v>
      </c>
      <c r="F84" s="74"/>
      <c r="G84" s="72"/>
      <c r="H84" s="72"/>
      <c r="I84" s="72"/>
      <c r="J84" s="83"/>
      <c r="K84" s="83"/>
      <c r="L84" s="83"/>
      <c r="M84" s="83"/>
      <c r="N84" s="83"/>
      <c r="O84" s="83"/>
    </row>
    <row r="85" spans="1:15" ht="12.75" customHeight="1">
      <c r="A85" s="71"/>
      <c r="B85" s="76" t="s">
        <v>19</v>
      </c>
      <c r="C85" s="71"/>
      <c r="D85" s="70">
        <v>10</v>
      </c>
      <c r="E85" s="71">
        <v>10</v>
      </c>
      <c r="F85" s="71"/>
      <c r="G85" s="71"/>
      <c r="H85" s="71"/>
      <c r="I85" s="71"/>
      <c r="J85" s="71"/>
      <c r="K85" s="71"/>
      <c r="L85" s="71"/>
      <c r="M85" s="71"/>
      <c r="N85" s="71"/>
      <c r="O85" s="71"/>
    </row>
    <row r="86" spans="1:15">
      <c r="A86" s="50"/>
      <c r="B86" s="54" t="s">
        <v>34</v>
      </c>
      <c r="C86" s="53"/>
      <c r="D86" s="53"/>
      <c r="E86" s="53"/>
      <c r="F86" s="53">
        <f>SUM(F70:F85)</f>
        <v>31.14</v>
      </c>
      <c r="G86" s="53">
        <f>SUM(G70:G85)</f>
        <v>31.250000000000004</v>
      </c>
      <c r="H86" s="53">
        <f>SUM(H70:H85)</f>
        <v>115.75999999999999</v>
      </c>
      <c r="I86" s="53">
        <f>SUM(I70:I85)</f>
        <v>828.95</v>
      </c>
      <c r="J86" s="53" t="e">
        <f>J70+#REF!+#REF!+#REF!</f>
        <v>#REF!</v>
      </c>
      <c r="K86" s="53" t="e">
        <f>K70+#REF!+#REF!+#REF!</f>
        <v>#REF!</v>
      </c>
      <c r="L86" s="53">
        <f>SUM(L70:L85)</f>
        <v>105.08</v>
      </c>
      <c r="M86" s="53" t="e">
        <f>M70+#REF!+#REF!+#REF!</f>
        <v>#REF!</v>
      </c>
      <c r="N86" s="53" t="e">
        <f>N70+#REF!+#REF!+#REF!</f>
        <v>#REF!</v>
      </c>
      <c r="O86" s="53">
        <f>SUM(O70:O85)</f>
        <v>81.58</v>
      </c>
    </row>
    <row r="87" spans="1:15" ht="17.25" customHeight="1">
      <c r="A87" s="140" t="s">
        <v>41</v>
      </c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</row>
    <row r="88" spans="1:15" ht="25.5">
      <c r="A88" s="95" t="s">
        <v>73</v>
      </c>
      <c r="B88" s="89" t="s">
        <v>100</v>
      </c>
      <c r="C88" s="92" t="s">
        <v>147</v>
      </c>
      <c r="D88" s="92"/>
      <c r="E88" s="92"/>
      <c r="F88" s="92">
        <v>25.56</v>
      </c>
      <c r="G88" s="92">
        <v>19.559999999999999</v>
      </c>
      <c r="H88" s="92">
        <v>49.5</v>
      </c>
      <c r="I88" s="92">
        <v>396.5</v>
      </c>
      <c r="J88" s="92"/>
      <c r="K88" s="92"/>
      <c r="L88" s="92">
        <v>0.36</v>
      </c>
      <c r="M88" s="92"/>
      <c r="N88" s="92"/>
      <c r="O88" s="92">
        <v>64.900000000000006</v>
      </c>
    </row>
    <row r="89" spans="1:15" ht="13.5" customHeight="1">
      <c r="A89" s="95"/>
      <c r="B89" s="97" t="s">
        <v>35</v>
      </c>
      <c r="C89" s="92"/>
      <c r="D89" s="102">
        <v>141</v>
      </c>
      <c r="E89" s="102">
        <v>138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</row>
    <row r="90" spans="1:15" ht="13.5" customHeight="1">
      <c r="A90" s="95"/>
      <c r="B90" s="95" t="s">
        <v>28</v>
      </c>
      <c r="C90" s="92"/>
      <c r="D90" s="102">
        <v>9</v>
      </c>
      <c r="E90" s="102">
        <v>9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</row>
    <row r="91" spans="1:15" ht="13.5" customHeight="1">
      <c r="A91" s="95"/>
      <c r="B91" s="95" t="s">
        <v>74</v>
      </c>
      <c r="C91" s="92"/>
      <c r="D91" s="102">
        <v>12</v>
      </c>
      <c r="E91" s="102">
        <v>12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</row>
    <row r="92" spans="1:15" ht="12.75" customHeight="1">
      <c r="A92" s="95"/>
      <c r="B92" s="95" t="s">
        <v>19</v>
      </c>
      <c r="C92" s="92"/>
      <c r="D92" s="102">
        <v>12</v>
      </c>
      <c r="E92" s="102">
        <v>12</v>
      </c>
      <c r="F92" s="92"/>
      <c r="G92" s="92"/>
      <c r="H92" s="92"/>
      <c r="I92" s="92"/>
      <c r="J92" s="92"/>
      <c r="K92" s="92"/>
      <c r="L92" s="92"/>
      <c r="M92" s="92"/>
      <c r="N92" s="92"/>
      <c r="O92" s="92"/>
    </row>
    <row r="93" spans="1:15" ht="14.25" customHeight="1">
      <c r="A93" s="95"/>
      <c r="B93" s="95" t="s">
        <v>29</v>
      </c>
      <c r="C93" s="92"/>
      <c r="D93" s="102" t="s">
        <v>148</v>
      </c>
      <c r="E93" s="102">
        <v>6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</row>
    <row r="94" spans="1:15" ht="12" customHeight="1">
      <c r="A94" s="95"/>
      <c r="B94" s="95" t="s">
        <v>30</v>
      </c>
      <c r="C94" s="92"/>
      <c r="D94" s="102">
        <v>6</v>
      </c>
      <c r="E94" s="102">
        <v>6</v>
      </c>
      <c r="F94" s="92"/>
      <c r="G94" s="92"/>
      <c r="H94" s="92"/>
      <c r="I94" s="92"/>
      <c r="J94" s="92"/>
      <c r="K94" s="92"/>
      <c r="L94" s="92"/>
      <c r="M94" s="92"/>
      <c r="N94" s="92"/>
      <c r="O94" s="92"/>
    </row>
    <row r="95" spans="1:15" ht="12" customHeight="1">
      <c r="A95" s="95"/>
      <c r="B95" s="95" t="s">
        <v>31</v>
      </c>
      <c r="C95" s="92"/>
      <c r="D95" s="102">
        <v>6</v>
      </c>
      <c r="E95" s="102">
        <v>6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</row>
    <row r="96" spans="1:15" ht="12.75" customHeight="1">
      <c r="A96" s="95"/>
      <c r="B96" s="95" t="s">
        <v>24</v>
      </c>
      <c r="C96" s="92"/>
      <c r="D96" s="102">
        <v>6</v>
      </c>
      <c r="E96" s="102">
        <v>6</v>
      </c>
      <c r="F96" s="92"/>
      <c r="G96" s="92"/>
      <c r="H96" s="92"/>
      <c r="I96" s="92"/>
      <c r="J96" s="92"/>
      <c r="K96" s="92"/>
      <c r="L96" s="92"/>
      <c r="M96" s="92"/>
      <c r="N96" s="92"/>
      <c r="O96" s="92"/>
    </row>
    <row r="97" spans="1:15" ht="11.25" customHeight="1">
      <c r="A97" s="95"/>
      <c r="B97" s="95" t="s">
        <v>23</v>
      </c>
      <c r="C97" s="92"/>
      <c r="D97" s="102">
        <v>1.2</v>
      </c>
      <c r="E97" s="102">
        <v>1.2</v>
      </c>
      <c r="F97" s="92"/>
      <c r="G97" s="92"/>
      <c r="H97" s="92"/>
      <c r="I97" s="92"/>
      <c r="J97" s="92"/>
      <c r="K97" s="92"/>
      <c r="L97" s="92"/>
      <c r="M97" s="92"/>
      <c r="N97" s="92"/>
      <c r="O97" s="92"/>
    </row>
    <row r="98" spans="1:15" ht="14.25" customHeight="1">
      <c r="A98" s="95"/>
      <c r="B98" s="95" t="s">
        <v>53</v>
      </c>
      <c r="C98" s="92"/>
      <c r="D98" s="92">
        <v>10</v>
      </c>
      <c r="E98" s="92">
        <v>10</v>
      </c>
      <c r="F98" s="92"/>
      <c r="G98" s="92"/>
      <c r="H98" s="92"/>
      <c r="I98" s="92"/>
      <c r="J98" s="92"/>
      <c r="K98" s="92"/>
      <c r="L98" s="92"/>
      <c r="M98" s="92"/>
      <c r="N98" s="92"/>
      <c r="O98" s="92"/>
    </row>
    <row r="99" spans="1:15" ht="12.75" customHeight="1">
      <c r="A99" s="9"/>
      <c r="B99" s="119" t="s">
        <v>26</v>
      </c>
      <c r="C99" s="117">
        <v>30</v>
      </c>
      <c r="D99" s="117">
        <v>30</v>
      </c>
      <c r="E99" s="118">
        <v>30</v>
      </c>
      <c r="F99" s="118">
        <v>2.37</v>
      </c>
      <c r="G99" s="118">
        <v>0.3</v>
      </c>
      <c r="H99" s="118">
        <v>14.49</v>
      </c>
      <c r="I99" s="118">
        <v>70.5</v>
      </c>
      <c r="J99" s="118">
        <v>4.3999999999999997E-2</v>
      </c>
      <c r="K99" s="118">
        <v>1.2E-2</v>
      </c>
      <c r="L99" s="118">
        <v>0</v>
      </c>
      <c r="M99" s="78"/>
      <c r="N99" s="78"/>
      <c r="O99" s="122">
        <v>1.76</v>
      </c>
    </row>
    <row r="100" spans="1:15" ht="13.5" customHeight="1">
      <c r="A100" s="96" t="s">
        <v>106</v>
      </c>
      <c r="B100" s="98" t="s">
        <v>105</v>
      </c>
      <c r="C100" s="96">
        <v>120</v>
      </c>
      <c r="D100" s="96">
        <v>120</v>
      </c>
      <c r="E100" s="96">
        <v>120</v>
      </c>
      <c r="F100" s="96">
        <v>0.48</v>
      </c>
      <c r="G100" s="96">
        <v>0.48</v>
      </c>
      <c r="H100" s="96">
        <v>11.94</v>
      </c>
      <c r="I100" s="96">
        <v>79.53</v>
      </c>
      <c r="J100" s="96">
        <v>18</v>
      </c>
      <c r="K100" s="96">
        <v>0.02</v>
      </c>
      <c r="L100" s="96">
        <v>12.08</v>
      </c>
      <c r="M100" s="96">
        <v>15</v>
      </c>
      <c r="N100" s="96">
        <v>1.9</v>
      </c>
      <c r="O100" s="96">
        <v>10.76</v>
      </c>
    </row>
    <row r="101" spans="1:15" ht="12.75" customHeight="1">
      <c r="A101" s="95" t="s">
        <v>140</v>
      </c>
      <c r="B101" s="93" t="s">
        <v>141</v>
      </c>
      <c r="C101" s="92" t="s">
        <v>142</v>
      </c>
      <c r="D101" s="92"/>
      <c r="E101" s="92"/>
      <c r="F101" s="92">
        <v>0.3</v>
      </c>
      <c r="G101" s="92">
        <v>0.1</v>
      </c>
      <c r="H101" s="92">
        <v>9.5</v>
      </c>
      <c r="I101" s="92">
        <v>40</v>
      </c>
      <c r="J101" s="92">
        <v>0</v>
      </c>
      <c r="K101" s="92">
        <v>0</v>
      </c>
      <c r="L101" s="92">
        <v>1</v>
      </c>
      <c r="M101" s="99">
        <v>0</v>
      </c>
      <c r="N101" s="99">
        <v>0</v>
      </c>
      <c r="O101" s="99">
        <v>2.77</v>
      </c>
    </row>
    <row r="102" spans="1:15" ht="13.5" customHeight="1">
      <c r="A102" s="100"/>
      <c r="B102" s="95" t="s">
        <v>43</v>
      </c>
      <c r="C102" s="101"/>
      <c r="D102" s="92">
        <v>1</v>
      </c>
      <c r="E102" s="92">
        <v>1</v>
      </c>
      <c r="F102" s="101"/>
      <c r="G102" s="101"/>
      <c r="H102" s="101"/>
      <c r="I102" s="101"/>
      <c r="J102" s="101"/>
      <c r="K102" s="101"/>
      <c r="L102" s="101"/>
      <c r="M102" s="104"/>
      <c r="N102" s="104"/>
      <c r="O102" s="104"/>
    </row>
    <row r="103" spans="1:15" ht="13.5" customHeight="1">
      <c r="A103" s="93"/>
      <c r="B103" s="95" t="s">
        <v>20</v>
      </c>
      <c r="C103" s="104"/>
      <c r="D103" s="92">
        <v>216</v>
      </c>
      <c r="E103" s="92">
        <v>200</v>
      </c>
      <c r="F103" s="104"/>
      <c r="G103" s="104"/>
      <c r="H103" s="104"/>
      <c r="I103" s="104"/>
      <c r="J103" s="104"/>
      <c r="K103" s="104"/>
      <c r="L103" s="104"/>
      <c r="M103" s="103"/>
      <c r="N103" s="103"/>
      <c r="O103" s="103"/>
    </row>
    <row r="104" spans="1:15" ht="12" customHeight="1">
      <c r="A104" s="93"/>
      <c r="B104" s="95" t="s">
        <v>19</v>
      </c>
      <c r="C104" s="104"/>
      <c r="D104" s="92">
        <v>10</v>
      </c>
      <c r="E104" s="92">
        <v>10</v>
      </c>
      <c r="F104" s="104"/>
      <c r="G104" s="104"/>
      <c r="H104" s="104"/>
      <c r="I104" s="104"/>
      <c r="J104" s="104"/>
      <c r="K104" s="104"/>
      <c r="L104" s="104"/>
      <c r="M104" s="92"/>
      <c r="N104" s="92"/>
      <c r="O104" s="92"/>
    </row>
    <row r="105" spans="1:15" ht="15" customHeight="1">
      <c r="A105" s="95"/>
      <c r="B105" s="95" t="s">
        <v>44</v>
      </c>
      <c r="C105" s="92"/>
      <c r="D105" s="92">
        <v>8</v>
      </c>
      <c r="E105" s="92">
        <v>7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</row>
    <row r="106" spans="1:15" ht="15.75" customHeight="1">
      <c r="A106" s="50"/>
      <c r="B106" s="50" t="s">
        <v>34</v>
      </c>
      <c r="C106" s="53"/>
      <c r="D106" s="53"/>
      <c r="E106" s="53"/>
      <c r="F106" s="53">
        <f>SUM(F88:F105)</f>
        <v>28.71</v>
      </c>
      <c r="G106" s="53">
        <f>SUM(G88:G105)</f>
        <v>20.440000000000001</v>
      </c>
      <c r="H106" s="53">
        <f>SUM(H88:H105)</f>
        <v>85.43</v>
      </c>
      <c r="I106" s="53">
        <f>SUM(I88:I105)</f>
        <v>586.53</v>
      </c>
      <c r="J106" s="53" t="e">
        <f>J88+J99+#REF!+J101</f>
        <v>#REF!</v>
      </c>
      <c r="K106" s="53" t="e">
        <f>K88+K99+#REF!+K101</f>
        <v>#REF!</v>
      </c>
      <c r="L106" s="53">
        <f>SUM(L88:L105)</f>
        <v>13.44</v>
      </c>
      <c r="M106" s="53" t="e">
        <f>M88+M99+#REF!+M101</f>
        <v>#REF!</v>
      </c>
      <c r="N106" s="53" t="e">
        <f>N88+N99+#REF!+N101</f>
        <v>#REF!</v>
      </c>
      <c r="O106" s="53">
        <f>SUM(O88:O105)</f>
        <v>80.190000000000012</v>
      </c>
    </row>
    <row r="107" spans="1:15" ht="12.75" customHeight="1">
      <c r="A107" s="139" t="s">
        <v>46</v>
      </c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</row>
    <row r="108" spans="1:15" ht="27" customHeight="1">
      <c r="A108" s="17" t="s">
        <v>63</v>
      </c>
      <c r="B108" s="20" t="s">
        <v>101</v>
      </c>
      <c r="C108" s="14" t="s">
        <v>37</v>
      </c>
      <c r="D108" s="14"/>
      <c r="E108" s="14"/>
      <c r="F108" s="14">
        <v>4.09</v>
      </c>
      <c r="G108" s="14">
        <v>4.07</v>
      </c>
      <c r="H108" s="14">
        <v>32.090000000000003</v>
      </c>
      <c r="I108" s="14">
        <v>237</v>
      </c>
      <c r="J108" s="14">
        <v>0.04</v>
      </c>
      <c r="K108" s="14">
        <v>0.02</v>
      </c>
      <c r="L108" s="14">
        <v>0</v>
      </c>
      <c r="M108" s="14">
        <v>20</v>
      </c>
      <c r="N108" s="14">
        <v>0.8</v>
      </c>
      <c r="O108" s="14">
        <v>16.260000000000002</v>
      </c>
    </row>
    <row r="109" spans="1:15" ht="13.5" customHeight="1">
      <c r="A109" s="17"/>
      <c r="B109" s="22" t="s">
        <v>51</v>
      </c>
      <c r="C109" s="14"/>
      <c r="D109" s="14">
        <v>44</v>
      </c>
      <c r="E109" s="14">
        <v>44</v>
      </c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ht="12.75" customHeight="1">
      <c r="A110" s="17"/>
      <c r="B110" s="17" t="s">
        <v>38</v>
      </c>
      <c r="C110" s="14"/>
      <c r="D110" s="14">
        <v>100</v>
      </c>
      <c r="E110" s="14">
        <v>100</v>
      </c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ht="13.5" customHeight="1">
      <c r="A111" s="17"/>
      <c r="B111" s="17" t="s">
        <v>20</v>
      </c>
      <c r="C111" s="14"/>
      <c r="D111" s="14">
        <v>65</v>
      </c>
      <c r="E111" s="14">
        <v>65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ht="14.25" customHeight="1">
      <c r="A112" s="17"/>
      <c r="B112" s="17" t="s">
        <v>19</v>
      </c>
      <c r="C112" s="14"/>
      <c r="D112" s="14">
        <v>6</v>
      </c>
      <c r="E112" s="14">
        <v>6</v>
      </c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9" ht="15" customHeight="1">
      <c r="A113" s="17"/>
      <c r="B113" s="17" t="s">
        <v>23</v>
      </c>
      <c r="C113" s="29"/>
      <c r="D113" s="14">
        <v>1</v>
      </c>
      <c r="E113" s="14">
        <v>1</v>
      </c>
      <c r="F113" s="29"/>
      <c r="G113" s="29"/>
      <c r="H113" s="29"/>
      <c r="I113" s="29"/>
      <c r="J113" s="29"/>
      <c r="K113" s="29"/>
      <c r="L113" s="29"/>
      <c r="M113" s="29"/>
      <c r="N113" s="29"/>
      <c r="O113" s="29"/>
    </row>
    <row r="114" spans="1:19" ht="15" customHeight="1">
      <c r="A114" s="17"/>
      <c r="B114" s="17" t="s">
        <v>30</v>
      </c>
      <c r="C114" s="29"/>
      <c r="D114" s="14">
        <v>5</v>
      </c>
      <c r="E114" s="14">
        <v>5</v>
      </c>
      <c r="F114" s="29"/>
      <c r="G114" s="29"/>
      <c r="H114" s="29"/>
      <c r="I114" s="29"/>
      <c r="J114" s="29"/>
      <c r="K114" s="29"/>
      <c r="L114" s="29"/>
      <c r="M114" s="29"/>
      <c r="N114" s="29"/>
      <c r="O114" s="29"/>
    </row>
    <row r="115" spans="1:19" ht="26.25" customHeight="1">
      <c r="A115" s="6" t="s">
        <v>18</v>
      </c>
      <c r="B115" s="10" t="s">
        <v>99</v>
      </c>
      <c r="C115" s="8">
        <v>10</v>
      </c>
      <c r="D115" s="8">
        <v>10</v>
      </c>
      <c r="E115" s="9">
        <v>10</v>
      </c>
      <c r="F115" s="9">
        <v>0.08</v>
      </c>
      <c r="G115" s="9">
        <v>7.26</v>
      </c>
      <c r="H115" s="9">
        <v>0.14000000000000001</v>
      </c>
      <c r="I115" s="9">
        <v>66.099999999999994</v>
      </c>
      <c r="J115" s="9">
        <v>0</v>
      </c>
      <c r="K115" s="9">
        <v>0.01</v>
      </c>
      <c r="L115" s="9">
        <v>0</v>
      </c>
      <c r="M115" s="9">
        <v>1</v>
      </c>
      <c r="N115" s="9">
        <v>0</v>
      </c>
      <c r="O115" s="11">
        <v>7.5</v>
      </c>
    </row>
    <row r="116" spans="1:19" ht="15" customHeight="1">
      <c r="A116" s="9" t="s">
        <v>55</v>
      </c>
      <c r="B116" s="10" t="s">
        <v>56</v>
      </c>
      <c r="C116" s="9">
        <v>15</v>
      </c>
      <c r="D116" s="8">
        <v>16</v>
      </c>
      <c r="E116" s="9">
        <v>15</v>
      </c>
      <c r="F116" s="9">
        <v>3.47</v>
      </c>
      <c r="G116" s="14">
        <v>4.43</v>
      </c>
      <c r="H116" s="9">
        <v>0</v>
      </c>
      <c r="I116" s="9">
        <v>93.75</v>
      </c>
      <c r="J116" s="9">
        <v>4.0000000000000001E-3</v>
      </c>
      <c r="K116" s="9">
        <v>0.03</v>
      </c>
      <c r="L116" s="9">
        <v>0.11</v>
      </c>
      <c r="M116" s="9">
        <v>88</v>
      </c>
      <c r="N116" s="9">
        <v>0.1</v>
      </c>
      <c r="O116" s="8">
        <v>11.5</v>
      </c>
    </row>
    <row r="117" spans="1:19" ht="15" customHeight="1">
      <c r="A117" s="9"/>
      <c r="B117" s="119" t="s">
        <v>26</v>
      </c>
      <c r="C117" s="117">
        <v>30</v>
      </c>
      <c r="D117" s="117">
        <v>30</v>
      </c>
      <c r="E117" s="118">
        <v>30</v>
      </c>
      <c r="F117" s="118">
        <v>2.37</v>
      </c>
      <c r="G117" s="118">
        <v>0.3</v>
      </c>
      <c r="H117" s="118">
        <v>14.49</v>
      </c>
      <c r="I117" s="118">
        <v>70.5</v>
      </c>
      <c r="J117" s="118">
        <v>4.3999999999999997E-2</v>
      </c>
      <c r="K117" s="118">
        <v>1.2E-2</v>
      </c>
      <c r="L117" s="118">
        <v>0</v>
      </c>
      <c r="M117" s="78"/>
      <c r="N117" s="78"/>
      <c r="O117" s="122">
        <v>1.76</v>
      </c>
    </row>
    <row r="118" spans="1:19" ht="14.25" customHeight="1">
      <c r="A118" s="96" t="s">
        <v>106</v>
      </c>
      <c r="B118" s="98" t="s">
        <v>105</v>
      </c>
      <c r="C118" s="96">
        <v>120</v>
      </c>
      <c r="D118" s="96">
        <v>120</v>
      </c>
      <c r="E118" s="96">
        <v>120</v>
      </c>
      <c r="F118" s="96">
        <v>0.48</v>
      </c>
      <c r="G118" s="96">
        <v>0.48</v>
      </c>
      <c r="H118" s="96">
        <v>11.94</v>
      </c>
      <c r="I118" s="96">
        <v>79.53</v>
      </c>
      <c r="J118" s="96">
        <v>18</v>
      </c>
      <c r="K118" s="96">
        <v>0.02</v>
      </c>
      <c r="L118" s="96">
        <v>12.08</v>
      </c>
      <c r="M118" s="96">
        <v>15</v>
      </c>
      <c r="N118" s="96">
        <v>1.9</v>
      </c>
      <c r="O118" s="96">
        <v>10.76</v>
      </c>
    </row>
    <row r="119" spans="1:19" ht="15" customHeight="1">
      <c r="A119" s="92" t="s">
        <v>138</v>
      </c>
      <c r="B119" s="89" t="s">
        <v>32</v>
      </c>
      <c r="C119" s="92" t="s">
        <v>139</v>
      </c>
      <c r="D119" s="90"/>
      <c r="E119" s="92"/>
      <c r="F119" s="92">
        <v>0.2</v>
      </c>
      <c r="G119" s="92">
        <v>0.1</v>
      </c>
      <c r="H119" s="92">
        <v>9.3000000000000007</v>
      </c>
      <c r="I119" s="92">
        <v>38</v>
      </c>
      <c r="J119" s="92">
        <v>0</v>
      </c>
      <c r="K119" s="92">
        <v>0</v>
      </c>
      <c r="L119" s="92">
        <v>0</v>
      </c>
      <c r="M119" s="92">
        <v>12</v>
      </c>
      <c r="N119" s="92">
        <v>0.8</v>
      </c>
      <c r="O119" s="94">
        <v>1.46</v>
      </c>
    </row>
    <row r="120" spans="1:19" ht="14.25" customHeight="1">
      <c r="A120" s="92"/>
      <c r="B120" s="97" t="s">
        <v>33</v>
      </c>
      <c r="C120" s="104"/>
      <c r="D120" s="92">
        <v>1</v>
      </c>
      <c r="E120" s="92">
        <v>1</v>
      </c>
      <c r="F120" s="92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1:19">
      <c r="A121" s="93"/>
      <c r="B121" s="97" t="s">
        <v>20</v>
      </c>
      <c r="C121" s="93"/>
      <c r="D121" s="92">
        <v>216</v>
      </c>
      <c r="E121" s="92">
        <v>200</v>
      </c>
      <c r="F121" s="95"/>
      <c r="G121" s="93"/>
      <c r="H121" s="93"/>
      <c r="I121" s="93"/>
      <c r="J121" s="103"/>
      <c r="K121" s="103"/>
      <c r="L121" s="103"/>
      <c r="M121" s="103"/>
      <c r="N121" s="103"/>
      <c r="O121" s="103"/>
    </row>
    <row r="122" spans="1:19">
      <c r="A122" s="92"/>
      <c r="B122" s="97" t="s">
        <v>19</v>
      </c>
      <c r="C122" s="92"/>
      <c r="D122" s="91">
        <v>10</v>
      </c>
      <c r="E122" s="92">
        <v>10</v>
      </c>
      <c r="F122" s="92"/>
      <c r="G122" s="92"/>
      <c r="H122" s="92"/>
      <c r="I122" s="92"/>
      <c r="J122" s="92"/>
      <c r="K122" s="92"/>
      <c r="L122" s="92"/>
      <c r="M122" s="92"/>
      <c r="N122" s="92"/>
      <c r="O122" s="92"/>
    </row>
    <row r="123" spans="1:19" ht="14.25" customHeight="1">
      <c r="A123" s="50"/>
      <c r="B123" s="50" t="s">
        <v>34</v>
      </c>
      <c r="C123" s="53"/>
      <c r="D123" s="53"/>
      <c r="E123" s="53"/>
      <c r="F123" s="53">
        <f>SUM(F108:F122)</f>
        <v>10.690000000000001</v>
      </c>
      <c r="G123" s="53">
        <f>SUM(G108:G122)</f>
        <v>16.64</v>
      </c>
      <c r="H123" s="53">
        <f>SUM(H108:H122)</f>
        <v>67.960000000000008</v>
      </c>
      <c r="I123" s="53">
        <f>SUM(I108:I122)</f>
        <v>584.88</v>
      </c>
      <c r="J123" s="53" t="e">
        <f>J108+#REF!+#REF!+#REF!+J119</f>
        <v>#REF!</v>
      </c>
      <c r="K123" s="53" t="e">
        <f>K108+#REF!+#REF!+#REF!+K119</f>
        <v>#REF!</v>
      </c>
      <c r="L123" s="53">
        <f>SUM(L108:L122)</f>
        <v>12.19</v>
      </c>
      <c r="M123" s="53" t="e">
        <f>M108+#REF!+#REF!+#REF!+M119</f>
        <v>#REF!</v>
      </c>
      <c r="N123" s="53" t="e">
        <f>N108+#REF!+#REF!+#REF!+N119</f>
        <v>#REF!</v>
      </c>
      <c r="O123" s="53">
        <f>SUM(O108:O122)</f>
        <v>49.24</v>
      </c>
    </row>
    <row r="124" spans="1:19" ht="14.25" customHeight="1">
      <c r="A124" s="140" t="s">
        <v>52</v>
      </c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Q124" t="s">
        <v>68</v>
      </c>
    </row>
    <row r="125" spans="1:19" ht="24.75" customHeight="1">
      <c r="A125" s="108" t="s">
        <v>108</v>
      </c>
      <c r="B125" s="105" t="s">
        <v>109</v>
      </c>
      <c r="C125" s="106" t="s">
        <v>147</v>
      </c>
      <c r="D125" s="106"/>
      <c r="E125" s="106"/>
      <c r="F125" s="106">
        <v>22.95</v>
      </c>
      <c r="G125" s="106">
        <v>18.989999999999998</v>
      </c>
      <c r="H125" s="106">
        <v>34.799999999999997</v>
      </c>
      <c r="I125" s="106">
        <v>348</v>
      </c>
      <c r="J125" s="106">
        <v>0.12</v>
      </c>
      <c r="K125" s="106">
        <v>0.22</v>
      </c>
      <c r="L125" s="106">
        <v>0.39</v>
      </c>
      <c r="M125" s="106">
        <v>122</v>
      </c>
      <c r="N125" s="106">
        <v>1.1000000000000001</v>
      </c>
      <c r="O125" s="106">
        <v>63.7</v>
      </c>
      <c r="S125" t="s">
        <v>65</v>
      </c>
    </row>
    <row r="126" spans="1:19" ht="15" customHeight="1">
      <c r="A126" s="108"/>
      <c r="B126" s="109" t="s">
        <v>35</v>
      </c>
      <c r="C126" s="106"/>
      <c r="D126" s="106">
        <v>153</v>
      </c>
      <c r="E126" s="106">
        <v>150</v>
      </c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S126" t="s">
        <v>66</v>
      </c>
    </row>
    <row r="127" spans="1:19" ht="13.5" customHeight="1">
      <c r="A127" s="108"/>
      <c r="B127" s="108" t="s">
        <v>25</v>
      </c>
      <c r="C127" s="106"/>
      <c r="D127" s="106">
        <v>18</v>
      </c>
      <c r="E127" s="106">
        <v>18</v>
      </c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S127" t="s">
        <v>67</v>
      </c>
    </row>
    <row r="128" spans="1:19" ht="15" customHeight="1">
      <c r="A128" s="108"/>
      <c r="B128" s="108" t="s">
        <v>29</v>
      </c>
      <c r="C128" s="106"/>
      <c r="D128" s="106" t="s">
        <v>150</v>
      </c>
      <c r="E128" s="106">
        <v>6</v>
      </c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</row>
    <row r="129" spans="1:19" ht="12.75" customHeight="1">
      <c r="A129" s="108"/>
      <c r="B129" s="108" t="s">
        <v>19</v>
      </c>
      <c r="C129" s="106"/>
      <c r="D129" s="106">
        <v>15</v>
      </c>
      <c r="E129" s="106">
        <v>15</v>
      </c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S129" t="s">
        <v>65</v>
      </c>
    </row>
    <row r="130" spans="1:19" ht="13.5" customHeight="1">
      <c r="A130" s="108"/>
      <c r="B130" s="108" t="s">
        <v>23</v>
      </c>
      <c r="C130" s="106"/>
      <c r="D130" s="106">
        <v>1</v>
      </c>
      <c r="E130" s="106">
        <v>1</v>
      </c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t="s">
        <v>64</v>
      </c>
    </row>
    <row r="131" spans="1:19" ht="13.5" customHeight="1">
      <c r="A131" s="108"/>
      <c r="B131" s="108" t="s">
        <v>22</v>
      </c>
      <c r="C131" s="106"/>
      <c r="D131" s="106">
        <v>6</v>
      </c>
      <c r="E131" s="106">
        <v>6</v>
      </c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</row>
    <row r="132" spans="1:19" ht="12" customHeight="1">
      <c r="A132" s="108"/>
      <c r="B132" s="108" t="s">
        <v>53</v>
      </c>
      <c r="C132" s="106"/>
      <c r="D132" s="106">
        <v>10</v>
      </c>
      <c r="E132" s="106">
        <v>10</v>
      </c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1:19" ht="13.5" customHeight="1">
      <c r="A133" s="9"/>
      <c r="B133" s="10" t="s">
        <v>97</v>
      </c>
      <c r="C133" s="8">
        <v>30</v>
      </c>
      <c r="D133" s="8">
        <v>30</v>
      </c>
      <c r="E133" s="9">
        <v>30</v>
      </c>
      <c r="F133" s="9">
        <v>1.98</v>
      </c>
      <c r="G133" s="9">
        <v>0.36</v>
      </c>
      <c r="H133" s="9">
        <v>10.02</v>
      </c>
      <c r="I133" s="9">
        <v>52.2</v>
      </c>
      <c r="J133" s="9">
        <v>0.06</v>
      </c>
      <c r="K133" s="9">
        <v>0.03</v>
      </c>
      <c r="L133" s="9">
        <v>0</v>
      </c>
      <c r="M133" s="9">
        <v>19.2</v>
      </c>
      <c r="N133" s="9">
        <v>20</v>
      </c>
      <c r="O133" s="11">
        <v>1.87</v>
      </c>
    </row>
    <row r="134" spans="1:19" ht="13.5" customHeight="1">
      <c r="A134" s="14"/>
      <c r="B134" s="105" t="s">
        <v>107</v>
      </c>
      <c r="C134" s="106">
        <v>125</v>
      </c>
      <c r="D134" s="106">
        <v>125</v>
      </c>
      <c r="E134" s="106">
        <v>125</v>
      </c>
      <c r="F134" s="106">
        <v>3.9</v>
      </c>
      <c r="G134" s="106">
        <v>4.4000000000000004</v>
      </c>
      <c r="H134" s="106">
        <v>23</v>
      </c>
      <c r="I134" s="106">
        <v>145</v>
      </c>
      <c r="J134" s="106">
        <v>0.05</v>
      </c>
      <c r="K134" s="106">
        <v>3.5999999999999999E-3</v>
      </c>
      <c r="L134" s="106">
        <v>12.5</v>
      </c>
      <c r="M134" s="106">
        <v>16.8</v>
      </c>
      <c r="N134" s="106">
        <v>0.56999999999999995</v>
      </c>
      <c r="O134" s="106">
        <v>28.17</v>
      </c>
    </row>
    <row r="135" spans="1:19" ht="13.5" customHeight="1">
      <c r="A135" s="108" t="s">
        <v>143</v>
      </c>
      <c r="B135" s="107" t="s">
        <v>144</v>
      </c>
      <c r="C135" s="106">
        <v>200</v>
      </c>
      <c r="D135" s="106"/>
      <c r="E135" s="106"/>
      <c r="F135" s="106">
        <v>3.3</v>
      </c>
      <c r="G135" s="106">
        <v>2.9</v>
      </c>
      <c r="H135" s="106">
        <v>13.8</v>
      </c>
      <c r="I135" s="106">
        <v>94</v>
      </c>
      <c r="J135" s="106">
        <v>0.2</v>
      </c>
      <c r="K135" s="106">
        <v>0.66</v>
      </c>
      <c r="L135" s="106">
        <v>0.7</v>
      </c>
      <c r="M135" s="106">
        <v>0</v>
      </c>
      <c r="N135" s="106">
        <v>0</v>
      </c>
      <c r="O135" s="106">
        <v>9.94</v>
      </c>
    </row>
    <row r="136" spans="1:19" ht="13.5" customHeight="1">
      <c r="A136" s="108"/>
      <c r="B136" s="109" t="s">
        <v>145</v>
      </c>
      <c r="C136" s="106"/>
      <c r="D136" s="106">
        <v>2.4</v>
      </c>
      <c r="E136" s="106">
        <v>2.4</v>
      </c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</row>
    <row r="137" spans="1:19" ht="14.25" customHeight="1">
      <c r="A137" s="108"/>
      <c r="B137" s="108" t="s">
        <v>19</v>
      </c>
      <c r="C137" s="106"/>
      <c r="D137" s="106">
        <v>10</v>
      </c>
      <c r="E137" s="106">
        <v>10</v>
      </c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</row>
    <row r="138" spans="1:19" s="67" customFormat="1" ht="14.25" customHeight="1">
      <c r="A138" s="108"/>
      <c r="B138" s="108" t="s">
        <v>45</v>
      </c>
      <c r="C138" s="106"/>
      <c r="D138" s="106">
        <v>100</v>
      </c>
      <c r="E138" s="106">
        <v>100</v>
      </c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</row>
    <row r="139" spans="1:19" ht="13.5" customHeight="1">
      <c r="A139" s="108"/>
      <c r="B139" s="108" t="s">
        <v>127</v>
      </c>
      <c r="C139" s="106"/>
      <c r="D139" s="106">
        <v>105</v>
      </c>
      <c r="E139" s="106">
        <v>105</v>
      </c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:19" ht="13.5" customHeight="1">
      <c r="A140" s="50"/>
      <c r="B140" s="50" t="s">
        <v>34</v>
      </c>
      <c r="C140" s="53"/>
      <c r="D140" s="53"/>
      <c r="E140" s="53"/>
      <c r="F140" s="53">
        <f>SUM(F125:F139)</f>
        <v>32.129999999999995</v>
      </c>
      <c r="G140" s="53">
        <f>SUM(G125:G139)</f>
        <v>26.65</v>
      </c>
      <c r="H140" s="53">
        <f>SUM(H125:H139)</f>
        <v>81.61999999999999</v>
      </c>
      <c r="I140" s="53">
        <f>SUM(I125:I139)</f>
        <v>639.20000000000005</v>
      </c>
      <c r="J140" s="53" t="e">
        <f>J125+#REF!+#REF!+J133+J135</f>
        <v>#REF!</v>
      </c>
      <c r="K140" s="53" t="e">
        <f>K125+#REF!+#REF!+K133+K135</f>
        <v>#REF!</v>
      </c>
      <c r="L140" s="53">
        <f>SUM(L125:L139)</f>
        <v>13.59</v>
      </c>
      <c r="M140" s="53" t="e">
        <f>M125+#REF!+#REF!+M133+M135</f>
        <v>#REF!</v>
      </c>
      <c r="N140" s="53" t="e">
        <f>N125+#REF!+#REF!+N133+N135</f>
        <v>#REF!</v>
      </c>
      <c r="O140" s="53">
        <f>SUM(O125:O139)</f>
        <v>103.68</v>
      </c>
    </row>
    <row r="141" spans="1:19" ht="15" customHeight="1">
      <c r="A141" s="140" t="s">
        <v>54</v>
      </c>
      <c r="B141" s="140"/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140"/>
    </row>
    <row r="142" spans="1:19" ht="15" customHeight="1">
      <c r="A142" s="74" t="s">
        <v>128</v>
      </c>
      <c r="B142" s="72" t="s">
        <v>129</v>
      </c>
      <c r="C142" s="71">
        <v>100</v>
      </c>
      <c r="D142" s="71"/>
      <c r="E142" s="65"/>
      <c r="F142" s="71">
        <v>15.55</v>
      </c>
      <c r="G142" s="71">
        <v>11.55</v>
      </c>
      <c r="H142" s="71">
        <v>15.7</v>
      </c>
      <c r="I142" s="71">
        <v>238.75</v>
      </c>
      <c r="J142" s="71">
        <v>6.4000000000000001E-2</v>
      </c>
      <c r="K142" s="71">
        <v>9.6000000000000002E-2</v>
      </c>
      <c r="L142" s="71">
        <v>0.15</v>
      </c>
      <c r="M142" s="71">
        <v>16.8</v>
      </c>
      <c r="N142" s="71">
        <v>1.2</v>
      </c>
      <c r="O142" s="71">
        <v>53.67</v>
      </c>
    </row>
    <row r="143" spans="1:19" s="67" customFormat="1" ht="15" customHeight="1">
      <c r="A143" s="74"/>
      <c r="B143" s="74" t="s">
        <v>130</v>
      </c>
      <c r="C143" s="71"/>
      <c r="D143" s="66">
        <v>77</v>
      </c>
      <c r="E143" s="66">
        <v>74</v>
      </c>
      <c r="F143" s="71"/>
      <c r="G143" s="71"/>
      <c r="H143" s="71"/>
      <c r="I143" s="71"/>
      <c r="J143" s="71"/>
      <c r="K143" s="71"/>
      <c r="L143" s="71"/>
      <c r="M143" s="71"/>
      <c r="N143" s="71"/>
      <c r="O143" s="71"/>
    </row>
    <row r="144" spans="1:19" s="67" customFormat="1" ht="15" customHeight="1">
      <c r="A144" s="74"/>
      <c r="B144" s="74" t="s">
        <v>121</v>
      </c>
      <c r="C144" s="71"/>
      <c r="D144" s="71">
        <v>18</v>
      </c>
      <c r="E144" s="71">
        <v>18</v>
      </c>
      <c r="F144" s="71"/>
      <c r="G144" s="71"/>
      <c r="H144" s="71"/>
      <c r="I144" s="71"/>
      <c r="J144" s="71"/>
      <c r="K144" s="71"/>
      <c r="L144" s="71"/>
      <c r="M144" s="71"/>
      <c r="N144" s="71"/>
      <c r="O144" s="71"/>
    </row>
    <row r="145" spans="1:15" s="67" customFormat="1" ht="15" customHeight="1">
      <c r="A145" s="74"/>
      <c r="B145" s="74" t="s">
        <v>20</v>
      </c>
      <c r="C145" s="71"/>
      <c r="D145" s="71">
        <v>24</v>
      </c>
      <c r="E145" s="71">
        <v>24</v>
      </c>
      <c r="F145" s="71"/>
      <c r="G145" s="71"/>
      <c r="H145" s="71"/>
      <c r="I145" s="71"/>
      <c r="J145" s="71"/>
      <c r="K145" s="71"/>
      <c r="L145" s="71"/>
      <c r="M145" s="71"/>
      <c r="N145" s="71"/>
      <c r="O145" s="71"/>
    </row>
    <row r="146" spans="1:15" s="67" customFormat="1" ht="15" customHeight="1">
      <c r="A146" s="74"/>
      <c r="B146" s="74" t="s">
        <v>131</v>
      </c>
      <c r="C146" s="71"/>
      <c r="D146" s="71">
        <v>10</v>
      </c>
      <c r="E146" s="71">
        <v>10</v>
      </c>
      <c r="F146" s="71"/>
      <c r="G146" s="71"/>
      <c r="H146" s="71"/>
      <c r="I146" s="71"/>
      <c r="J146" s="71"/>
      <c r="K146" s="71"/>
      <c r="L146" s="71"/>
      <c r="M146" s="71"/>
      <c r="N146" s="71"/>
      <c r="O146" s="71"/>
    </row>
    <row r="147" spans="1:15" s="67" customFormat="1" ht="15" customHeight="1">
      <c r="A147" s="74"/>
      <c r="B147" s="74" t="s">
        <v>132</v>
      </c>
      <c r="C147" s="71"/>
      <c r="D147" s="71"/>
      <c r="E147" s="71">
        <v>124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</row>
    <row r="148" spans="1:15" s="67" customFormat="1" ht="15" customHeight="1">
      <c r="A148" s="74"/>
      <c r="B148" s="74" t="s">
        <v>22</v>
      </c>
      <c r="C148" s="71"/>
      <c r="D148" s="71">
        <v>6</v>
      </c>
      <c r="E148" s="71">
        <v>6</v>
      </c>
      <c r="F148" s="71"/>
      <c r="G148" s="71"/>
      <c r="H148" s="71"/>
      <c r="I148" s="71"/>
      <c r="J148" s="71"/>
      <c r="K148" s="71"/>
      <c r="L148" s="71"/>
      <c r="M148" s="71"/>
      <c r="N148" s="71"/>
      <c r="O148" s="71"/>
    </row>
    <row r="149" spans="1:15" s="67" customFormat="1" ht="15" customHeight="1">
      <c r="A149" s="71"/>
      <c r="B149" s="74" t="s">
        <v>23</v>
      </c>
      <c r="C149" s="71"/>
      <c r="D149" s="71">
        <v>1</v>
      </c>
      <c r="E149" s="71">
        <v>1</v>
      </c>
      <c r="F149" s="71"/>
      <c r="G149" s="71"/>
      <c r="H149" s="71"/>
      <c r="I149" s="71"/>
      <c r="J149" s="71"/>
      <c r="K149" s="71"/>
      <c r="L149" s="71"/>
      <c r="M149" s="71"/>
      <c r="N149" s="71"/>
      <c r="O149" s="71"/>
    </row>
    <row r="150" spans="1:15" ht="14.25" customHeight="1">
      <c r="A150" s="74" t="s">
        <v>133</v>
      </c>
      <c r="B150" s="72" t="s">
        <v>134</v>
      </c>
      <c r="C150" s="71" t="s">
        <v>126</v>
      </c>
      <c r="D150" s="71"/>
      <c r="E150" s="71"/>
      <c r="F150" s="71">
        <v>5.7</v>
      </c>
      <c r="G150" s="71">
        <v>6.07</v>
      </c>
      <c r="H150" s="71">
        <v>32</v>
      </c>
      <c r="I150" s="71">
        <v>225.5</v>
      </c>
      <c r="J150" s="71">
        <v>0</v>
      </c>
      <c r="K150" s="71">
        <v>7.94</v>
      </c>
      <c r="L150" s="71">
        <v>0</v>
      </c>
      <c r="M150" s="71"/>
      <c r="N150" s="71"/>
      <c r="O150" s="71">
        <v>8.59</v>
      </c>
    </row>
    <row r="151" spans="1:15" ht="12" customHeight="1">
      <c r="A151" s="74"/>
      <c r="B151" s="74" t="s">
        <v>135</v>
      </c>
      <c r="C151" s="71"/>
      <c r="D151" s="71">
        <v>63</v>
      </c>
      <c r="E151" s="71">
        <v>63</v>
      </c>
      <c r="F151" s="71"/>
      <c r="G151" s="71"/>
      <c r="H151" s="71"/>
      <c r="I151" s="71"/>
      <c r="J151" s="71"/>
      <c r="K151" s="71"/>
      <c r="L151" s="71"/>
      <c r="M151" s="71"/>
      <c r="N151" s="71"/>
      <c r="O151" s="71"/>
    </row>
    <row r="152" spans="1:15" ht="13.5" customHeight="1">
      <c r="A152" s="74"/>
      <c r="B152" s="74" t="s">
        <v>30</v>
      </c>
      <c r="C152" s="71"/>
      <c r="D152" s="71">
        <v>5</v>
      </c>
      <c r="E152" s="71">
        <v>5</v>
      </c>
      <c r="F152" s="71"/>
      <c r="G152" s="71"/>
      <c r="H152" s="71"/>
      <c r="I152" s="71"/>
      <c r="J152" s="71"/>
      <c r="K152" s="71"/>
      <c r="L152" s="71"/>
      <c r="M152" s="71"/>
      <c r="N152" s="71"/>
      <c r="O152" s="71"/>
    </row>
    <row r="153" spans="1:15">
      <c r="A153" s="71"/>
      <c r="B153" s="76" t="s">
        <v>136</v>
      </c>
      <c r="C153" s="71"/>
      <c r="D153" s="70">
        <v>3</v>
      </c>
      <c r="E153" s="71">
        <v>3</v>
      </c>
      <c r="F153" s="71"/>
      <c r="G153" s="71"/>
      <c r="H153" s="71"/>
      <c r="I153" s="71"/>
      <c r="J153" s="71"/>
      <c r="K153" s="71"/>
      <c r="L153" s="71"/>
      <c r="M153" s="71"/>
      <c r="N153" s="71"/>
      <c r="O153" s="71"/>
    </row>
    <row r="154" spans="1:15" ht="14.25" customHeight="1">
      <c r="A154" s="9"/>
      <c r="B154" s="72" t="s">
        <v>26</v>
      </c>
      <c r="C154" s="70">
        <v>30</v>
      </c>
      <c r="D154" s="70">
        <v>30</v>
      </c>
      <c r="E154" s="71">
        <v>30</v>
      </c>
      <c r="F154" s="71">
        <v>2.37</v>
      </c>
      <c r="G154" s="71">
        <v>0.3</v>
      </c>
      <c r="H154" s="71">
        <v>14.49</v>
      </c>
      <c r="I154" s="71">
        <v>70.5</v>
      </c>
      <c r="J154" s="71">
        <v>4.3999999999999997E-2</v>
      </c>
      <c r="K154" s="71">
        <v>1.2E-2</v>
      </c>
      <c r="L154" s="71">
        <v>0</v>
      </c>
      <c r="M154" s="78"/>
      <c r="N154" s="78"/>
      <c r="O154" s="75">
        <v>1.76</v>
      </c>
    </row>
    <row r="155" spans="1:15" ht="14.25" customHeight="1">
      <c r="A155" s="108" t="s">
        <v>140</v>
      </c>
      <c r="B155" s="107" t="s">
        <v>141</v>
      </c>
      <c r="C155" s="106" t="s">
        <v>142</v>
      </c>
      <c r="D155" s="106"/>
      <c r="E155" s="106"/>
      <c r="F155" s="106">
        <v>0.3</v>
      </c>
      <c r="G155" s="106">
        <v>0.1</v>
      </c>
      <c r="H155" s="106">
        <v>9.5</v>
      </c>
      <c r="I155" s="106">
        <v>40</v>
      </c>
      <c r="J155" s="106">
        <v>0</v>
      </c>
      <c r="K155" s="106">
        <v>0</v>
      </c>
      <c r="L155" s="106">
        <v>1</v>
      </c>
      <c r="M155" s="110">
        <v>0</v>
      </c>
      <c r="N155" s="110">
        <v>0</v>
      </c>
      <c r="O155" s="110">
        <v>2.77</v>
      </c>
    </row>
    <row r="156" spans="1:15" ht="14.25" customHeight="1">
      <c r="A156" s="111"/>
      <c r="B156" s="108" t="s">
        <v>43</v>
      </c>
      <c r="C156" s="112"/>
      <c r="D156" s="106">
        <v>1</v>
      </c>
      <c r="E156" s="106">
        <v>1</v>
      </c>
      <c r="F156" s="112"/>
      <c r="G156" s="112"/>
      <c r="H156" s="112"/>
      <c r="I156" s="112"/>
      <c r="J156" s="112"/>
      <c r="K156" s="112"/>
      <c r="L156" s="112"/>
      <c r="M156" s="114"/>
      <c r="N156" s="114"/>
      <c r="O156" s="114"/>
    </row>
    <row r="157" spans="1:15" ht="14.25" customHeight="1">
      <c r="A157" s="107"/>
      <c r="B157" s="108" t="s">
        <v>20</v>
      </c>
      <c r="C157" s="114"/>
      <c r="D157" s="106">
        <v>216</v>
      </c>
      <c r="E157" s="106">
        <v>200</v>
      </c>
      <c r="F157" s="114"/>
      <c r="G157" s="114"/>
      <c r="H157" s="114"/>
      <c r="I157" s="114"/>
      <c r="J157" s="114"/>
      <c r="K157" s="114"/>
      <c r="L157" s="114"/>
      <c r="M157" s="113"/>
      <c r="N157" s="113"/>
      <c r="O157" s="113"/>
    </row>
    <row r="158" spans="1:15" ht="14.25" customHeight="1">
      <c r="A158" s="107"/>
      <c r="B158" s="108" t="s">
        <v>19</v>
      </c>
      <c r="C158" s="114"/>
      <c r="D158" s="106">
        <v>10</v>
      </c>
      <c r="E158" s="106">
        <v>10</v>
      </c>
      <c r="F158" s="114"/>
      <c r="G158" s="114"/>
      <c r="H158" s="114"/>
      <c r="I158" s="114"/>
      <c r="J158" s="114"/>
      <c r="K158" s="114"/>
      <c r="L158" s="114"/>
      <c r="M158" s="106"/>
      <c r="N158" s="106"/>
      <c r="O158" s="106"/>
    </row>
    <row r="159" spans="1:15" ht="15" customHeight="1">
      <c r="A159" s="108"/>
      <c r="B159" s="108" t="s">
        <v>44</v>
      </c>
      <c r="C159" s="106"/>
      <c r="D159" s="106">
        <v>8</v>
      </c>
      <c r="E159" s="106">
        <v>7</v>
      </c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</row>
    <row r="160" spans="1:15" ht="15" customHeight="1">
      <c r="A160" s="50"/>
      <c r="B160" s="50" t="s">
        <v>34</v>
      </c>
      <c r="C160" s="53"/>
      <c r="D160" s="53"/>
      <c r="E160" s="53"/>
      <c r="F160" s="53">
        <f>SUM(F142:F159)</f>
        <v>23.92</v>
      </c>
      <c r="G160" s="53">
        <f t="shared" ref="G160:O160" si="0">SUM(G142:G159)</f>
        <v>18.020000000000003</v>
      </c>
      <c r="H160" s="53">
        <f t="shared" si="0"/>
        <v>71.69</v>
      </c>
      <c r="I160" s="53">
        <f t="shared" si="0"/>
        <v>574.75</v>
      </c>
      <c r="J160" s="53">
        <f t="shared" si="0"/>
        <v>0.108</v>
      </c>
      <c r="K160" s="53">
        <f t="shared" si="0"/>
        <v>8.048</v>
      </c>
      <c r="L160" s="53">
        <f t="shared" si="0"/>
        <v>1.1499999999999999</v>
      </c>
      <c r="M160" s="53">
        <f t="shared" si="0"/>
        <v>16.8</v>
      </c>
      <c r="N160" s="53">
        <f t="shared" si="0"/>
        <v>1.2</v>
      </c>
      <c r="O160" s="53">
        <f t="shared" si="0"/>
        <v>66.790000000000006</v>
      </c>
    </row>
    <row r="161" spans="1:15" ht="15.75" customHeight="1">
      <c r="A161" s="141" t="s">
        <v>57</v>
      </c>
      <c r="B161" s="142"/>
      <c r="C161" s="142"/>
      <c r="D161" s="142"/>
      <c r="E161" s="142"/>
      <c r="F161" s="142"/>
      <c r="G161" s="142"/>
      <c r="H161" s="142"/>
      <c r="I161" s="142"/>
      <c r="J161" s="142"/>
      <c r="K161" s="142"/>
      <c r="L161" s="142"/>
      <c r="M161" s="142"/>
      <c r="N161" s="142"/>
      <c r="O161" s="143"/>
    </row>
    <row r="162" spans="1:15" ht="27" customHeight="1">
      <c r="A162" s="121" t="s">
        <v>91</v>
      </c>
      <c r="B162" s="115" t="s">
        <v>102</v>
      </c>
      <c r="C162" s="118" t="s">
        <v>151</v>
      </c>
      <c r="D162" s="118"/>
      <c r="E162" s="118"/>
      <c r="F162" s="118">
        <v>20.420000000000002</v>
      </c>
      <c r="G162" s="118">
        <v>16.010000000000002</v>
      </c>
      <c r="H162" s="118">
        <v>29.44</v>
      </c>
      <c r="I162" s="118">
        <v>313.5</v>
      </c>
      <c r="J162" s="118">
        <v>0.05</v>
      </c>
      <c r="K162" s="118">
        <v>0.2</v>
      </c>
      <c r="L162" s="118">
        <v>1.99</v>
      </c>
      <c r="M162" s="118">
        <v>74</v>
      </c>
      <c r="N162" s="118">
        <v>0.6</v>
      </c>
      <c r="O162" s="118">
        <v>57.72</v>
      </c>
    </row>
    <row r="163" spans="1:15" ht="12.75" customHeight="1">
      <c r="A163" s="119"/>
      <c r="B163" s="125" t="s">
        <v>35</v>
      </c>
      <c r="C163" s="119"/>
      <c r="D163" s="118">
        <v>103.5</v>
      </c>
      <c r="E163" s="118">
        <v>102</v>
      </c>
      <c r="F163" s="119"/>
      <c r="G163" s="119"/>
      <c r="H163" s="119"/>
      <c r="I163" s="119"/>
      <c r="J163" s="119"/>
      <c r="K163" s="119"/>
      <c r="L163" s="119"/>
      <c r="M163" s="119"/>
      <c r="N163" s="119"/>
      <c r="O163" s="121"/>
    </row>
    <row r="164" spans="1:15" ht="13.5" customHeight="1">
      <c r="A164" s="121"/>
      <c r="B164" s="121" t="s">
        <v>92</v>
      </c>
      <c r="C164" s="121"/>
      <c r="D164" s="135">
        <v>57</v>
      </c>
      <c r="E164" s="118">
        <v>36</v>
      </c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</row>
    <row r="165" spans="1:15" ht="13.5" customHeight="1">
      <c r="A165" s="121"/>
      <c r="B165" s="121" t="s">
        <v>19</v>
      </c>
      <c r="C165" s="121"/>
      <c r="D165" s="118">
        <v>12</v>
      </c>
      <c r="E165" s="118">
        <v>12</v>
      </c>
      <c r="F165" s="121"/>
      <c r="G165" s="121"/>
      <c r="H165" s="121"/>
      <c r="I165" s="121"/>
      <c r="J165" s="121"/>
      <c r="K165" s="121"/>
      <c r="L165" s="121"/>
      <c r="M165" s="121"/>
      <c r="N165" s="121"/>
      <c r="O165" s="119"/>
    </row>
    <row r="166" spans="1:15" ht="12.75" customHeight="1">
      <c r="A166" s="121"/>
      <c r="B166" s="121" t="s">
        <v>42</v>
      </c>
      <c r="C166" s="121"/>
      <c r="D166" s="118" t="s">
        <v>152</v>
      </c>
      <c r="E166" s="118">
        <v>15</v>
      </c>
      <c r="F166" s="119"/>
      <c r="G166" s="119"/>
      <c r="H166" s="119"/>
      <c r="I166" s="119"/>
      <c r="J166" s="119"/>
      <c r="K166" s="119"/>
      <c r="L166" s="119"/>
      <c r="M166" s="119"/>
      <c r="N166" s="119"/>
      <c r="O166" s="123"/>
    </row>
    <row r="167" spans="1:15" ht="12.75" customHeight="1">
      <c r="A167" s="124"/>
      <c r="B167" s="121" t="s">
        <v>30</v>
      </c>
      <c r="C167" s="124"/>
      <c r="D167" s="135">
        <v>6</v>
      </c>
      <c r="E167" s="135">
        <v>6</v>
      </c>
      <c r="F167" s="123"/>
      <c r="G167" s="123"/>
      <c r="H167" s="123"/>
      <c r="I167" s="123"/>
      <c r="J167" s="129"/>
      <c r="K167" s="129"/>
      <c r="L167" s="129"/>
      <c r="M167" s="129"/>
      <c r="N167" s="129"/>
      <c r="O167" s="131"/>
    </row>
    <row r="168" spans="1:15" ht="12.75" customHeight="1">
      <c r="A168" s="119"/>
      <c r="B168" s="121" t="s">
        <v>93</v>
      </c>
      <c r="C168" s="119"/>
      <c r="D168" s="118">
        <v>0.02</v>
      </c>
      <c r="E168" s="118">
        <v>0.02</v>
      </c>
      <c r="F168" s="119"/>
      <c r="G168" s="119"/>
      <c r="H168" s="119"/>
      <c r="I168" s="119"/>
      <c r="J168" s="131"/>
      <c r="K168" s="131"/>
      <c r="L168" s="131"/>
      <c r="M168" s="131"/>
      <c r="N168" s="131"/>
      <c r="O168" s="131"/>
    </row>
    <row r="169" spans="1:15" ht="12.75" customHeight="1">
      <c r="A169" s="119"/>
      <c r="B169" s="121" t="s">
        <v>31</v>
      </c>
      <c r="C169" s="119"/>
      <c r="D169" s="118">
        <v>6</v>
      </c>
      <c r="E169" s="118">
        <v>6</v>
      </c>
      <c r="F169" s="119"/>
      <c r="G169" s="119"/>
      <c r="H169" s="119"/>
      <c r="I169" s="119"/>
      <c r="J169" s="119"/>
      <c r="K169" s="119"/>
      <c r="L169" s="119"/>
      <c r="M169" s="119"/>
      <c r="N169" s="119"/>
      <c r="O169" s="121"/>
    </row>
    <row r="170" spans="1:15" ht="12.75" customHeight="1">
      <c r="A170" s="119"/>
      <c r="B170" s="121" t="s">
        <v>94</v>
      </c>
      <c r="C170" s="119"/>
      <c r="D170" s="118">
        <v>6</v>
      </c>
      <c r="E170" s="118">
        <v>6</v>
      </c>
      <c r="F170" s="119"/>
      <c r="G170" s="119"/>
      <c r="H170" s="119"/>
      <c r="I170" s="119"/>
      <c r="J170" s="119"/>
      <c r="K170" s="119"/>
      <c r="L170" s="119"/>
      <c r="M170" s="119"/>
      <c r="N170" s="119"/>
      <c r="O170" s="121"/>
    </row>
    <row r="171" spans="1:15" ht="12.75" customHeight="1">
      <c r="A171" s="119"/>
      <c r="B171" s="121" t="s">
        <v>23</v>
      </c>
      <c r="C171" s="119"/>
      <c r="D171" s="118">
        <v>1.2</v>
      </c>
      <c r="E171" s="118">
        <v>1.2</v>
      </c>
      <c r="F171" s="119"/>
      <c r="G171" s="119"/>
      <c r="H171" s="119"/>
      <c r="I171" s="119"/>
      <c r="J171" s="119"/>
      <c r="K171" s="119"/>
      <c r="L171" s="119"/>
      <c r="M171" s="119"/>
      <c r="N171" s="119"/>
      <c r="O171" s="121"/>
    </row>
    <row r="172" spans="1:15" ht="12.75" customHeight="1">
      <c r="A172" s="119"/>
      <c r="B172" s="121" t="s">
        <v>95</v>
      </c>
      <c r="C172" s="119"/>
      <c r="D172" s="118"/>
      <c r="E172" s="118">
        <v>150</v>
      </c>
      <c r="F172" s="119"/>
      <c r="G172" s="119"/>
      <c r="H172" s="119"/>
      <c r="I172" s="119"/>
      <c r="J172" s="119"/>
      <c r="K172" s="119"/>
      <c r="L172" s="119"/>
      <c r="M172" s="119"/>
      <c r="N172" s="119"/>
      <c r="O172" s="121"/>
    </row>
    <row r="173" spans="1:15" ht="14.25" customHeight="1">
      <c r="A173" s="130"/>
      <c r="B173" s="121" t="s">
        <v>53</v>
      </c>
      <c r="C173" s="128"/>
      <c r="D173" s="118">
        <v>15</v>
      </c>
      <c r="E173" s="118">
        <v>15</v>
      </c>
      <c r="F173" s="121"/>
      <c r="G173" s="121"/>
      <c r="H173" s="121"/>
      <c r="I173" s="121"/>
      <c r="J173" s="121"/>
      <c r="K173" s="121"/>
      <c r="L173" s="121"/>
      <c r="M173" s="121"/>
      <c r="N173" s="121"/>
      <c r="O173" s="117"/>
    </row>
    <row r="174" spans="1:15" ht="15.75" customHeight="1">
      <c r="A174" s="9"/>
      <c r="B174" s="72" t="s">
        <v>97</v>
      </c>
      <c r="C174" s="70">
        <v>30</v>
      </c>
      <c r="D174" s="117">
        <v>30</v>
      </c>
      <c r="E174" s="117">
        <v>30</v>
      </c>
      <c r="F174" s="71">
        <v>1.98</v>
      </c>
      <c r="G174" s="71">
        <v>0.36</v>
      </c>
      <c r="H174" s="71">
        <v>10.02</v>
      </c>
      <c r="I174" s="71">
        <v>52.2</v>
      </c>
      <c r="J174" s="71">
        <v>0.06</v>
      </c>
      <c r="K174" s="71">
        <v>0.03</v>
      </c>
      <c r="L174" s="71">
        <v>0</v>
      </c>
      <c r="M174" s="71">
        <v>19.2</v>
      </c>
      <c r="N174" s="71">
        <v>20</v>
      </c>
      <c r="O174" s="73">
        <v>1.87</v>
      </c>
    </row>
    <row r="175" spans="1:15" ht="14.25" customHeight="1">
      <c r="A175" s="118" t="s">
        <v>106</v>
      </c>
      <c r="B175" s="119" t="s">
        <v>111</v>
      </c>
      <c r="C175" s="118">
        <v>150</v>
      </c>
      <c r="D175" s="118">
        <v>150</v>
      </c>
      <c r="E175" s="118">
        <v>150</v>
      </c>
      <c r="F175" s="118">
        <v>2.1800000000000002</v>
      </c>
      <c r="G175" s="122">
        <v>0</v>
      </c>
      <c r="H175" s="118">
        <v>35.4</v>
      </c>
      <c r="I175" s="118">
        <v>150</v>
      </c>
      <c r="J175" s="118">
        <v>18</v>
      </c>
      <c r="K175" s="118">
        <v>0.02</v>
      </c>
      <c r="L175" s="118">
        <v>13.5</v>
      </c>
      <c r="M175" s="118">
        <v>15</v>
      </c>
      <c r="N175" s="118">
        <v>1.9</v>
      </c>
      <c r="O175" s="117">
        <v>23.3</v>
      </c>
    </row>
    <row r="176" spans="1:15" ht="15.75" customHeight="1">
      <c r="A176" s="127" t="s">
        <v>153</v>
      </c>
      <c r="B176" s="121" t="s">
        <v>154</v>
      </c>
      <c r="C176" s="127">
        <v>200</v>
      </c>
      <c r="D176" s="87"/>
      <c r="E176" s="127"/>
      <c r="F176" s="127">
        <v>2.8</v>
      </c>
      <c r="G176" s="127">
        <v>2.5</v>
      </c>
      <c r="H176" s="127">
        <v>13.6</v>
      </c>
      <c r="I176" s="127">
        <v>88</v>
      </c>
      <c r="J176" s="127">
        <v>0.14000000000000001</v>
      </c>
      <c r="K176" s="127">
        <v>0.8</v>
      </c>
      <c r="L176" s="127">
        <v>0.7</v>
      </c>
      <c r="M176" s="88"/>
      <c r="N176" s="88"/>
      <c r="O176" s="88">
        <v>10.07</v>
      </c>
    </row>
    <row r="177" spans="1:15" ht="13.5" customHeight="1">
      <c r="A177" s="119"/>
      <c r="B177" s="121" t="s">
        <v>125</v>
      </c>
      <c r="C177" s="132"/>
      <c r="D177" s="118">
        <v>2.4</v>
      </c>
      <c r="E177" s="118">
        <v>2.4</v>
      </c>
      <c r="F177" s="132"/>
      <c r="G177" s="132"/>
      <c r="H177" s="132"/>
      <c r="I177" s="132"/>
      <c r="J177" s="134"/>
      <c r="K177" s="134"/>
      <c r="L177" s="134"/>
      <c r="M177" s="88"/>
      <c r="N177" s="88"/>
      <c r="O177" s="88"/>
    </row>
    <row r="178" spans="1:15" ht="12.75" customHeight="1">
      <c r="A178" s="119"/>
      <c r="B178" s="121" t="s">
        <v>19</v>
      </c>
      <c r="C178" s="132"/>
      <c r="D178" s="118">
        <v>10</v>
      </c>
      <c r="E178" s="118">
        <v>10</v>
      </c>
      <c r="F178" s="132"/>
      <c r="G178" s="132"/>
      <c r="H178" s="132"/>
      <c r="I178" s="132"/>
      <c r="J178" s="134"/>
      <c r="K178" s="134"/>
      <c r="L178" s="134"/>
      <c r="M178" s="88"/>
      <c r="N178" s="88"/>
      <c r="O178" s="88"/>
    </row>
    <row r="179" spans="1:15" s="67" customFormat="1" ht="12.75" customHeight="1">
      <c r="A179" s="118"/>
      <c r="B179" s="121" t="s">
        <v>38</v>
      </c>
      <c r="C179" s="118"/>
      <c r="D179" s="118">
        <v>100</v>
      </c>
      <c r="E179" s="118">
        <v>100</v>
      </c>
      <c r="F179" s="118"/>
      <c r="G179" s="118"/>
      <c r="H179" s="118"/>
      <c r="I179" s="118"/>
      <c r="J179" s="118"/>
      <c r="K179" s="118"/>
      <c r="L179" s="118"/>
      <c r="M179" s="88"/>
      <c r="N179" s="88"/>
      <c r="O179" s="88"/>
    </row>
    <row r="180" spans="1:15" ht="12.75" customHeight="1">
      <c r="A180" s="118"/>
      <c r="B180" s="121" t="s">
        <v>20</v>
      </c>
      <c r="C180" s="118"/>
      <c r="D180" s="118">
        <v>110</v>
      </c>
      <c r="E180" s="118">
        <v>110</v>
      </c>
      <c r="F180" s="118"/>
      <c r="G180" s="118"/>
      <c r="H180" s="118"/>
      <c r="I180" s="118"/>
      <c r="J180" s="118"/>
      <c r="K180" s="118"/>
      <c r="L180" s="118"/>
      <c r="M180" s="88"/>
      <c r="N180" s="88"/>
      <c r="O180" s="88"/>
    </row>
    <row r="181" spans="1:15" ht="14.25" customHeight="1">
      <c r="A181" s="50"/>
      <c r="B181" s="50" t="s">
        <v>34</v>
      </c>
      <c r="C181" s="53"/>
      <c r="D181" s="53"/>
      <c r="E181" s="53"/>
      <c r="F181" s="53">
        <f>SUM(F162:F180)</f>
        <v>27.380000000000003</v>
      </c>
      <c r="G181" s="53">
        <f>SUM(G162:G180)</f>
        <v>18.87</v>
      </c>
      <c r="H181" s="53">
        <f>SUM(H162:H180)</f>
        <v>88.46</v>
      </c>
      <c r="I181" s="53">
        <f>SUM(I162:I180)</f>
        <v>603.70000000000005</v>
      </c>
      <c r="J181" s="53" t="e">
        <f>J162+J175+#REF!+#REF!</f>
        <v>#REF!</v>
      </c>
      <c r="K181" s="53" t="e">
        <f>K162+K175+#REF!+#REF!</f>
        <v>#REF!</v>
      </c>
      <c r="L181" s="53">
        <f>SUM(L162:L180)</f>
        <v>16.190000000000001</v>
      </c>
      <c r="M181" s="53" t="e">
        <f>M162+M175+#REF!+#REF!</f>
        <v>#REF!</v>
      </c>
      <c r="N181" s="53" t="e">
        <f>N162+N175+#REF!+#REF!</f>
        <v>#REF!</v>
      </c>
      <c r="O181" s="53">
        <f>SUM(O162:O180)</f>
        <v>92.960000000000008</v>
      </c>
    </row>
    <row r="182" spans="1:15" ht="16.5" customHeight="1">
      <c r="A182" s="140" t="s">
        <v>58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</row>
    <row r="183" spans="1:15" ht="14.25" customHeight="1">
      <c r="A183" s="12" t="s">
        <v>78</v>
      </c>
      <c r="B183" s="10" t="s">
        <v>87</v>
      </c>
      <c r="C183" s="9">
        <v>100</v>
      </c>
      <c r="D183" s="47"/>
      <c r="E183" s="47"/>
      <c r="F183" s="9">
        <v>16.64</v>
      </c>
      <c r="G183" s="9">
        <v>15.34</v>
      </c>
      <c r="H183" s="9">
        <v>30.29</v>
      </c>
      <c r="I183" s="9">
        <v>145.63</v>
      </c>
      <c r="J183" s="9">
        <v>0.03</v>
      </c>
      <c r="K183" s="9">
        <v>0.01</v>
      </c>
      <c r="L183" s="9">
        <v>1.3</v>
      </c>
      <c r="M183" s="9">
        <v>25.6</v>
      </c>
      <c r="N183" s="9">
        <v>1.44</v>
      </c>
      <c r="O183" s="9">
        <v>32.49</v>
      </c>
    </row>
    <row r="184" spans="1:15" ht="12.75" customHeight="1">
      <c r="A184" s="12"/>
      <c r="B184" s="12" t="s">
        <v>59</v>
      </c>
      <c r="C184" s="9"/>
      <c r="D184" s="63">
        <v>123</v>
      </c>
      <c r="E184" s="64">
        <v>74</v>
      </c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spans="1:15" ht="12.75" customHeight="1">
      <c r="A185" s="12"/>
      <c r="B185" s="12" t="s">
        <v>75</v>
      </c>
      <c r="C185" s="9"/>
      <c r="D185" s="39">
        <v>18</v>
      </c>
      <c r="E185" s="40">
        <v>18</v>
      </c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spans="1:15" ht="12.75" customHeight="1">
      <c r="A186" s="12"/>
      <c r="B186" s="12" t="s">
        <v>76</v>
      </c>
      <c r="C186" s="9"/>
      <c r="D186" s="41">
        <v>26</v>
      </c>
      <c r="E186" s="42">
        <v>26</v>
      </c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spans="1:15" ht="12.75" customHeight="1">
      <c r="A187" s="12"/>
      <c r="B187" s="12" t="s">
        <v>77</v>
      </c>
      <c r="C187" s="9"/>
      <c r="D187" s="39">
        <v>4</v>
      </c>
      <c r="E187" s="40">
        <v>4</v>
      </c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spans="1:15" ht="13.5" customHeight="1">
      <c r="A188" s="12"/>
      <c r="B188" s="12" t="s">
        <v>31</v>
      </c>
      <c r="C188" s="9"/>
      <c r="D188" s="43">
        <v>10</v>
      </c>
      <c r="E188" s="44">
        <v>10</v>
      </c>
      <c r="F188" s="60"/>
      <c r="G188" s="60"/>
      <c r="H188" s="60"/>
      <c r="I188" s="60"/>
      <c r="J188" s="60"/>
      <c r="K188" s="60"/>
      <c r="L188" s="60"/>
      <c r="M188" s="60"/>
      <c r="N188" s="60"/>
      <c r="O188" s="60"/>
    </row>
    <row r="189" spans="1:15" ht="12.75" customHeight="1">
      <c r="A189" s="12"/>
      <c r="B189" s="12" t="s">
        <v>22</v>
      </c>
      <c r="C189" s="9"/>
      <c r="D189" s="9">
        <v>6</v>
      </c>
      <c r="E189" s="9">
        <v>6</v>
      </c>
      <c r="F189" s="60"/>
      <c r="G189" s="60"/>
      <c r="H189" s="60"/>
      <c r="I189" s="60"/>
      <c r="J189" s="60"/>
      <c r="K189" s="60"/>
      <c r="L189" s="60"/>
      <c r="M189" s="60"/>
      <c r="N189" s="60"/>
      <c r="O189" s="60"/>
    </row>
    <row r="190" spans="1:15" ht="12" customHeight="1">
      <c r="A190" s="12"/>
      <c r="B190" s="12" t="s">
        <v>23</v>
      </c>
      <c r="C190" s="9"/>
      <c r="D190" s="9">
        <v>0.12</v>
      </c>
      <c r="E190" s="9">
        <v>0.12</v>
      </c>
      <c r="F190" s="60"/>
      <c r="G190" s="60"/>
      <c r="H190" s="60"/>
      <c r="I190" s="60"/>
      <c r="J190" s="60"/>
      <c r="K190" s="60"/>
      <c r="L190" s="60"/>
      <c r="M190" s="60"/>
      <c r="N190" s="60"/>
      <c r="O190" s="60"/>
    </row>
    <row r="191" spans="1:15" s="67" customFormat="1" ht="13.5" hidden="1" customHeight="1">
      <c r="A191" s="74"/>
      <c r="B191" s="74" t="s">
        <v>30</v>
      </c>
      <c r="C191" s="71"/>
      <c r="D191" s="71">
        <v>5</v>
      </c>
      <c r="E191" s="71">
        <v>5</v>
      </c>
      <c r="F191" s="84"/>
      <c r="G191" s="84"/>
      <c r="H191" s="84"/>
      <c r="I191" s="84"/>
      <c r="J191" s="84"/>
      <c r="K191" s="84"/>
      <c r="L191" s="84"/>
      <c r="M191" s="84"/>
      <c r="N191" s="84"/>
      <c r="O191" s="84"/>
    </row>
    <row r="192" spans="1:15" ht="25.5" customHeight="1">
      <c r="A192" s="74" t="s">
        <v>83</v>
      </c>
      <c r="B192" s="72" t="s">
        <v>103</v>
      </c>
      <c r="C192" s="71" t="s">
        <v>126</v>
      </c>
      <c r="D192" s="71"/>
      <c r="E192" s="71"/>
      <c r="F192" s="71">
        <v>10.63</v>
      </c>
      <c r="G192" s="71">
        <v>7.18</v>
      </c>
      <c r="H192" s="71">
        <v>47.77</v>
      </c>
      <c r="I192" s="71">
        <v>316</v>
      </c>
      <c r="J192" s="71"/>
      <c r="K192" s="71"/>
      <c r="L192" s="71">
        <v>0</v>
      </c>
      <c r="M192" s="71"/>
      <c r="N192" s="71"/>
      <c r="O192" s="71">
        <v>13.52</v>
      </c>
    </row>
    <row r="193" spans="1:15" ht="14.25" customHeight="1">
      <c r="A193" s="74"/>
      <c r="B193" s="74" t="s">
        <v>62</v>
      </c>
      <c r="C193" s="71"/>
      <c r="D193" s="81">
        <v>85.2</v>
      </c>
      <c r="E193" s="82">
        <v>85.2</v>
      </c>
      <c r="F193" s="71"/>
      <c r="G193" s="71"/>
      <c r="H193" s="71"/>
      <c r="I193" s="71"/>
      <c r="J193" s="71"/>
      <c r="K193" s="71"/>
      <c r="L193" s="71"/>
      <c r="M193" s="71"/>
      <c r="N193" s="71"/>
      <c r="O193" s="71"/>
    </row>
    <row r="194" spans="1:15" ht="12" customHeight="1">
      <c r="A194" s="74"/>
      <c r="B194" s="74" t="s">
        <v>23</v>
      </c>
      <c r="C194" s="71"/>
      <c r="D194" s="79">
        <v>1.5</v>
      </c>
      <c r="E194" s="80">
        <v>1.5</v>
      </c>
      <c r="F194" s="71"/>
      <c r="G194" s="71"/>
      <c r="H194" s="71"/>
      <c r="I194" s="71"/>
      <c r="J194" s="71"/>
      <c r="K194" s="71"/>
      <c r="L194" s="71"/>
      <c r="M194" s="71"/>
      <c r="N194" s="71"/>
      <c r="O194" s="71"/>
    </row>
    <row r="195" spans="1:15" ht="14.25" customHeight="1">
      <c r="A195" s="74"/>
      <c r="B195" s="74" t="s">
        <v>30</v>
      </c>
      <c r="C195" s="71"/>
      <c r="D195" s="71">
        <v>5</v>
      </c>
      <c r="E195" s="71">
        <v>5</v>
      </c>
      <c r="F195" s="71"/>
      <c r="G195" s="71"/>
      <c r="H195" s="71"/>
      <c r="I195" s="71"/>
      <c r="J195" s="71"/>
      <c r="K195" s="71"/>
      <c r="L195" s="71"/>
      <c r="M195" s="71"/>
      <c r="N195" s="71"/>
      <c r="O195" s="71"/>
    </row>
    <row r="196" spans="1:15" ht="14.25" customHeight="1">
      <c r="A196" s="9"/>
      <c r="B196" s="72" t="s">
        <v>26</v>
      </c>
      <c r="C196" s="70">
        <v>40</v>
      </c>
      <c r="D196" s="117">
        <v>40</v>
      </c>
      <c r="E196" s="117">
        <v>40</v>
      </c>
      <c r="F196" s="71">
        <v>3.16</v>
      </c>
      <c r="G196" s="71">
        <v>0.4</v>
      </c>
      <c r="H196" s="71">
        <v>19.32</v>
      </c>
      <c r="I196" s="71">
        <v>94</v>
      </c>
      <c r="J196" s="71">
        <v>4.3999999999999997E-2</v>
      </c>
      <c r="K196" s="71">
        <v>1.2E-2</v>
      </c>
      <c r="L196" s="71">
        <v>0</v>
      </c>
      <c r="M196" s="78"/>
      <c r="N196" s="78"/>
      <c r="O196" s="75">
        <v>2.33</v>
      </c>
    </row>
    <row r="197" spans="1:15" ht="14.25" customHeight="1">
      <c r="A197" s="122" t="s">
        <v>106</v>
      </c>
      <c r="B197" s="126" t="s">
        <v>105</v>
      </c>
      <c r="C197" s="122">
        <v>120</v>
      </c>
      <c r="D197" s="122">
        <v>120</v>
      </c>
      <c r="E197" s="122">
        <v>120</v>
      </c>
      <c r="F197" s="122">
        <v>0.48</v>
      </c>
      <c r="G197" s="122">
        <v>0.48</v>
      </c>
      <c r="H197" s="122">
        <v>11.94</v>
      </c>
      <c r="I197" s="122">
        <v>79.53</v>
      </c>
      <c r="J197" s="122">
        <v>18</v>
      </c>
      <c r="K197" s="122">
        <v>0.02</v>
      </c>
      <c r="L197" s="122">
        <v>12.08</v>
      </c>
      <c r="M197" s="122">
        <v>15</v>
      </c>
      <c r="N197" s="122">
        <v>1.9</v>
      </c>
      <c r="O197" s="122">
        <v>10.76</v>
      </c>
    </row>
    <row r="198" spans="1:15" ht="14.25" customHeight="1">
      <c r="A198" s="118" t="s">
        <v>138</v>
      </c>
      <c r="B198" s="115" t="s">
        <v>32</v>
      </c>
      <c r="C198" s="118" t="s">
        <v>139</v>
      </c>
      <c r="D198" s="116"/>
      <c r="E198" s="118"/>
      <c r="F198" s="118">
        <v>0.2</v>
      </c>
      <c r="G198" s="118">
        <v>0.1</v>
      </c>
      <c r="H198" s="118">
        <v>9.3000000000000007</v>
      </c>
      <c r="I198" s="118">
        <v>38</v>
      </c>
      <c r="J198" s="118">
        <v>0</v>
      </c>
      <c r="K198" s="118">
        <v>0</v>
      </c>
      <c r="L198" s="118">
        <v>0</v>
      </c>
      <c r="M198" s="118">
        <v>12</v>
      </c>
      <c r="N198" s="118">
        <v>0.8</v>
      </c>
      <c r="O198" s="120">
        <v>1.46</v>
      </c>
    </row>
    <row r="199" spans="1:15" ht="14.25" customHeight="1">
      <c r="A199" s="118"/>
      <c r="B199" s="125" t="s">
        <v>33</v>
      </c>
      <c r="C199" s="132"/>
      <c r="D199" s="118">
        <v>1</v>
      </c>
      <c r="E199" s="118">
        <v>1</v>
      </c>
      <c r="F199" s="118"/>
      <c r="G199" s="132"/>
      <c r="H199" s="132"/>
      <c r="I199" s="132"/>
      <c r="J199" s="132"/>
      <c r="K199" s="132"/>
      <c r="L199" s="132"/>
      <c r="M199" s="132"/>
      <c r="N199" s="132"/>
      <c r="O199" s="132"/>
    </row>
    <row r="200" spans="1:15" ht="14.25" customHeight="1">
      <c r="A200" s="119"/>
      <c r="B200" s="125" t="s">
        <v>20</v>
      </c>
      <c r="C200" s="119"/>
      <c r="D200" s="118">
        <v>216</v>
      </c>
      <c r="E200" s="118">
        <v>200</v>
      </c>
      <c r="F200" s="121"/>
      <c r="G200" s="119"/>
      <c r="H200" s="119"/>
      <c r="I200" s="119"/>
      <c r="J200" s="131"/>
      <c r="K200" s="131"/>
      <c r="L200" s="131"/>
      <c r="M200" s="131"/>
      <c r="N200" s="131"/>
      <c r="O200" s="131"/>
    </row>
    <row r="201" spans="1:15" ht="13.5" customHeight="1">
      <c r="A201" s="118"/>
      <c r="B201" s="125" t="s">
        <v>19</v>
      </c>
      <c r="C201" s="118"/>
      <c r="D201" s="117">
        <v>10</v>
      </c>
      <c r="E201" s="118">
        <v>10</v>
      </c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</row>
    <row r="202" spans="1:15" ht="18" customHeight="1">
      <c r="A202" s="53"/>
      <c r="B202" s="50" t="s">
        <v>34</v>
      </c>
      <c r="C202" s="53"/>
      <c r="D202" s="53"/>
      <c r="E202" s="53"/>
      <c r="F202" s="53">
        <f>SUM(F183:F201)</f>
        <v>31.110000000000003</v>
      </c>
      <c r="G202" s="53">
        <f>SUM(G183:G201)</f>
        <v>23.5</v>
      </c>
      <c r="H202" s="53">
        <f>SUM(H183:H201)</f>
        <v>118.61999999999999</v>
      </c>
      <c r="I202" s="53">
        <f>SUM(I183:I201)</f>
        <v>673.16</v>
      </c>
      <c r="J202" s="53" t="e">
        <f>J183+#REF!+J196+J197</f>
        <v>#REF!</v>
      </c>
      <c r="K202" s="53" t="e">
        <f>K183+#REF!+K196+K197</f>
        <v>#REF!</v>
      </c>
      <c r="L202" s="53">
        <f>SUM(L183:L201)</f>
        <v>13.38</v>
      </c>
      <c r="M202" s="53" t="e">
        <f>M183+#REF!+M196+M197</f>
        <v>#REF!</v>
      </c>
      <c r="N202" s="53" t="e">
        <f>N183+#REF!+N196+N197</f>
        <v>#REF!</v>
      </c>
      <c r="O202" s="53">
        <f>SUM(O183:O201)</f>
        <v>60.56</v>
      </c>
    </row>
    <row r="203" spans="1:15" ht="21" customHeight="1" thickBot="1">
      <c r="A203" s="55"/>
      <c r="B203" s="56" t="s">
        <v>88</v>
      </c>
      <c r="C203" s="144"/>
      <c r="D203" s="144"/>
      <c r="E203" s="144"/>
      <c r="F203" s="57">
        <f t="shared" ref="F203:O203" si="1">SUM(F202,F181,F160,F140,F123,F106,F86,F68,F50,F24)/10</f>
        <v>24.410999999999994</v>
      </c>
      <c r="G203" s="57">
        <f t="shared" si="1"/>
        <v>22.716999999999999</v>
      </c>
      <c r="H203" s="57">
        <f t="shared" si="1"/>
        <v>84.842999999999989</v>
      </c>
      <c r="I203" s="57">
        <f t="shared" si="1"/>
        <v>635.69400000000007</v>
      </c>
      <c r="J203" s="57" t="e">
        <f t="shared" si="1"/>
        <v>#REF!</v>
      </c>
      <c r="K203" s="57" t="e">
        <f t="shared" si="1"/>
        <v>#REF!</v>
      </c>
      <c r="L203" s="57">
        <f t="shared" si="1"/>
        <v>24.890999999999998</v>
      </c>
      <c r="M203" s="57" t="e">
        <f t="shared" si="1"/>
        <v>#REF!</v>
      </c>
      <c r="N203" s="57" t="e">
        <f t="shared" si="1"/>
        <v>#REF!</v>
      </c>
      <c r="O203" s="133">
        <f t="shared" si="1"/>
        <v>73.644999999999996</v>
      </c>
    </row>
    <row r="204" spans="1:15">
      <c r="A204" s="30"/>
      <c r="B204" s="31"/>
      <c r="C204" s="32"/>
      <c r="D204" s="32"/>
      <c r="E204" s="32"/>
      <c r="F204" s="25"/>
      <c r="G204" s="25"/>
      <c r="H204" s="25"/>
      <c r="I204" s="25"/>
      <c r="J204" s="25"/>
      <c r="K204" s="25"/>
      <c r="L204" s="25"/>
      <c r="M204" s="25"/>
      <c r="N204" s="25"/>
      <c r="O204" s="25"/>
    </row>
    <row r="205" spans="1:15" ht="16.5" customHeight="1">
      <c r="A205" s="33"/>
      <c r="B205" s="34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</row>
    <row r="206" spans="1:15">
      <c r="A206" s="136" t="s">
        <v>90</v>
      </c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5.75" customHeight="1">
      <c r="A207" s="136" t="s">
        <v>155</v>
      </c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5.75" customHeight="1">
      <c r="A208" s="136" t="s">
        <v>89</v>
      </c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5.75" customHeight="1">
      <c r="A209" s="136" t="s">
        <v>156</v>
      </c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ht="15.75" customHeight="1">
      <c r="A210" s="136" t="s">
        <v>60</v>
      </c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ht="15.75" customHeight="1">
      <c r="A211" s="137" t="s">
        <v>61</v>
      </c>
      <c r="B211" s="137"/>
      <c r="C211" s="137"/>
      <c r="D211" s="137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</row>
    <row r="212" spans="1:15" ht="15.75" customHeight="1">
      <c r="B212" s="35"/>
      <c r="C212" s="36"/>
    </row>
    <row r="213" spans="1:15" ht="15.75" customHeight="1">
      <c r="B213" s="35"/>
      <c r="C213" s="36"/>
    </row>
    <row r="214" spans="1:15" ht="13.5" customHeight="1">
      <c r="A214" s="138" t="s">
        <v>117</v>
      </c>
      <c r="B214" s="138"/>
      <c r="C214" s="138"/>
      <c r="D214" s="138"/>
      <c r="E214" s="138"/>
      <c r="F214" s="138"/>
      <c r="G214" s="138"/>
      <c r="H214" s="138"/>
      <c r="I214" s="138"/>
      <c r="J214" s="138"/>
      <c r="K214" s="138"/>
      <c r="L214" s="138"/>
      <c r="M214" s="138"/>
      <c r="N214" s="138"/>
      <c r="O214" s="138"/>
    </row>
    <row r="215" spans="1:15" ht="11.25" customHeight="1">
      <c r="B215" s="35"/>
    </row>
    <row r="216" spans="1:15" ht="15">
      <c r="B216" s="37"/>
    </row>
    <row r="217" spans="1:15">
      <c r="B217" s="13"/>
    </row>
    <row r="463" spans="7:7">
      <c r="G463">
        <v>0.32</v>
      </c>
    </row>
  </sheetData>
  <sheetProtection selectLockedCells="1" selectUnlockedCells="1"/>
  <mergeCells count="28">
    <mergeCell ref="B2:O2"/>
    <mergeCell ref="O3:O4"/>
    <mergeCell ref="A5:O5"/>
    <mergeCell ref="A25:O25"/>
    <mergeCell ref="A182:O182"/>
    <mergeCell ref="E3:E4"/>
    <mergeCell ref="F3:I3"/>
    <mergeCell ref="J3:L3"/>
    <mergeCell ref="M3:N3"/>
    <mergeCell ref="A3:A4"/>
    <mergeCell ref="B3:B4"/>
    <mergeCell ref="C3:C4"/>
    <mergeCell ref="A51:O51"/>
    <mergeCell ref="A69:O69"/>
    <mergeCell ref="A87:O87"/>
    <mergeCell ref="D3:D4"/>
    <mergeCell ref="A107:O107"/>
    <mergeCell ref="A124:O124"/>
    <mergeCell ref="A141:O141"/>
    <mergeCell ref="A161:O161"/>
    <mergeCell ref="C203:E203"/>
    <mergeCell ref="A206:O206"/>
    <mergeCell ref="A211:O211"/>
    <mergeCell ref="A214:O214"/>
    <mergeCell ref="A207:O207"/>
    <mergeCell ref="A208:O208"/>
    <mergeCell ref="A209:O209"/>
    <mergeCell ref="A210:O210"/>
  </mergeCells>
  <phoneticPr fontId="0" type="noConversion"/>
  <printOptions horizontalCentered="1"/>
  <pageMargins left="0" right="0" top="0" bottom="0" header="0.51181102362204722" footer="0.51181102362204722"/>
  <pageSetup paperSize="9" scale="80" firstPageNumber="0" fitToHeight="3" orientation="portrait" horizontalDpi="300" verticalDpi="300" r:id="rId1"/>
  <headerFooter alignWithMargins="0"/>
  <rowBreaks count="1" manualBreakCount="1">
    <brk id="132" max="14" man="1"/>
  </rowBreaks>
  <ignoredErrors>
    <ignoredError sqref="L1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lic7_1</dc:creator>
  <cp:lastModifiedBy>FOOD_2</cp:lastModifiedBy>
  <cp:lastPrinted>2022-09-09T13:05:10Z</cp:lastPrinted>
  <dcterms:created xsi:type="dcterms:W3CDTF">2019-12-16T10:42:46Z</dcterms:created>
  <dcterms:modified xsi:type="dcterms:W3CDTF">2023-03-06T14:07:12Z</dcterms:modified>
</cp:coreProperties>
</file>